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tabRatio="889" activeTab="0"/>
  </bookViews>
  <sheets>
    <sheet name="Зведен РУЮ" sheetId="1" r:id="rId1"/>
    <sheet name="Розг РУЮ" sheetId="2" r:id="rId2"/>
    <sheet name="Розрахунок РУЮ" sheetId="3" r:id="rId3"/>
  </sheets>
  <definedNames>
    <definedName name="_xlnm.Print_Titles" localSheetId="2">'Розрахунок РУЮ'!$8:$8</definedName>
    <definedName name="_xlnm.Print_Area" localSheetId="1">'Розг РУЮ'!$A$1:$E$491</definedName>
    <definedName name="_xlnm.Print_Area" localSheetId="2">'Розрахунок РУЮ'!$A$1:$J$110</definedName>
  </definedNames>
  <calcPr fullCalcOnLoad="1"/>
</workbook>
</file>

<file path=xl/sharedStrings.xml><?xml version="1.0" encoding="utf-8"?>
<sst xmlns="http://schemas.openxmlformats.org/spreadsheetml/2006/main" count="730" uniqueCount="182">
  <si>
    <t>Головний спеціаліст</t>
  </si>
  <si>
    <t>Провідний спеціаліст</t>
  </si>
  <si>
    <t>Районні, міські, міськрайонні  управління юстиції</t>
  </si>
  <si>
    <t>№</t>
  </si>
  <si>
    <t>Назва структурного підрозділу та посад</t>
  </si>
  <si>
    <t>Кількість штатних посад</t>
  </si>
  <si>
    <t>Посадовий оклад (грн.)</t>
  </si>
  <si>
    <t>Фонд заробітної плати на місяць (грн.)</t>
  </si>
  <si>
    <t xml:space="preserve">міста 1 категорії    </t>
  </si>
  <si>
    <t>міста 3 категорії</t>
  </si>
  <si>
    <t>райони</t>
  </si>
  <si>
    <t>Начальник управління</t>
  </si>
  <si>
    <t>Спеціаліст І категорії</t>
  </si>
  <si>
    <t>Спеціаліст ІІ категорії</t>
  </si>
  <si>
    <t>Водій</t>
  </si>
  <si>
    <t>ВСЬОГО ПО УПРАВЛІННЯХ:</t>
  </si>
  <si>
    <t>мін</t>
  </si>
  <si>
    <t>макс</t>
  </si>
  <si>
    <t>середній</t>
  </si>
  <si>
    <t>Посадовий оклад  (грн.)</t>
  </si>
  <si>
    <t>Встановлений посадовий оклад (грн.)</t>
  </si>
  <si>
    <t>Фонд заробітної плати на місяць за середніми окладами</t>
  </si>
  <si>
    <t>Фонд заробітної плати на місяць за встановленими окладами</t>
  </si>
  <si>
    <t>Прибиральник службових приміщень</t>
  </si>
  <si>
    <t>різниця (грн.)</t>
  </si>
  <si>
    <t>М.П.</t>
  </si>
  <si>
    <t>Старший державний виконавець</t>
  </si>
  <si>
    <t>Державний виконавець</t>
  </si>
  <si>
    <t>Заступник начальника відділу</t>
  </si>
  <si>
    <t>Головний державний виконавець</t>
  </si>
  <si>
    <t>Відділи ДВС</t>
  </si>
  <si>
    <t>Оператор комп"ютерного набору</t>
  </si>
  <si>
    <t>ВСЬОГО ПО ДВС:</t>
  </si>
  <si>
    <t>Віддли державної реєстрації актів цивільного стану</t>
  </si>
  <si>
    <t>ВСЬОГО ПО ВІДДІЛАХ ДРАЦС:</t>
  </si>
  <si>
    <t>ВСЬОГО ОПЕРАТИВНОГО ПЕРСОНАЛУ</t>
  </si>
  <si>
    <t>ВСЬОГО СПЕЦІАЛІСТІВ</t>
  </si>
  <si>
    <t>ВСЬОГО ТЕХНІЧНОГО ПЕРСОНАЛУ</t>
  </si>
  <si>
    <t>Заступник Міністра - керівник апарату</t>
  </si>
  <si>
    <t>Реєстраційні служби</t>
  </si>
  <si>
    <t>Начальник служби</t>
  </si>
  <si>
    <t>Начальник відділу</t>
  </si>
  <si>
    <t>Всього</t>
  </si>
  <si>
    <t>Спеціалісти, які виконують функції легалізації об’єднань громадян</t>
  </si>
  <si>
    <t>Всього по відділах ДРАЦС:</t>
  </si>
  <si>
    <t>Всього по УПРАВЛІННЯХ:</t>
  </si>
  <si>
    <t>Спеціалісти, які виконують функції з легалізації об’єднань громадян</t>
  </si>
  <si>
    <t>Всього по реєстраційних службах</t>
  </si>
  <si>
    <t>Завідувач сектору</t>
  </si>
  <si>
    <t>Затверджую</t>
  </si>
  <si>
    <t xml:space="preserve">місячним фондом заробітної  плати за </t>
  </si>
  <si>
    <t>А.Ю. Сєдов</t>
  </si>
  <si>
    <t>____________</t>
  </si>
  <si>
    <t>_____________</t>
  </si>
  <si>
    <t>(ініціали і прізвище)</t>
  </si>
  <si>
    <t>Усього</t>
  </si>
  <si>
    <t>РОЗРАХУНОК ПОСАДОВИХ ОКЛАДІВ на 2013 рік</t>
  </si>
  <si>
    <t>у Волинській області</t>
  </si>
  <si>
    <t>Завідувач господарством</t>
  </si>
  <si>
    <t>Двірник</t>
  </si>
  <si>
    <t>Сторож</t>
  </si>
  <si>
    <t>Робітник з комплексного обслуговування  й ремонту будинків, споруд і обладнання</t>
  </si>
  <si>
    <t>Відділи з державної реєстрації речових прав на нерухоме майно</t>
  </si>
  <si>
    <t>Керівник бухгалтерської служби</t>
  </si>
  <si>
    <t xml:space="preserve">В.о. керівника </t>
  </si>
  <si>
    <t>С.В.Карасюк</t>
  </si>
  <si>
    <t>Г.Г.Яручик</t>
  </si>
  <si>
    <t>Виконавець І.Л.Стовпяк</t>
  </si>
  <si>
    <t>тел. 0332 784793</t>
  </si>
  <si>
    <t xml:space="preserve">Робітник з комплексного обслуговування й ремонту будинків, споруд і обладнання </t>
  </si>
  <si>
    <t>Відділи  державної реєстрації речових прав на нерухоме майно</t>
  </si>
  <si>
    <t xml:space="preserve">Всього по реєстраційних службах </t>
  </si>
  <si>
    <t>тел.0332 784793</t>
  </si>
  <si>
    <t>ЗВЕДЕНИЙ ШТАТНИЙ РОЗПИС на 2013 рік</t>
  </si>
  <si>
    <t>юстиції у Волинській області</t>
  </si>
  <si>
    <t>Підстава:Закон України від 06 грудня 2012 року № 5515-VI "Про Державний бюджет України на 2013 рік"</t>
  </si>
  <si>
    <r>
      <t xml:space="preserve">посадовими окладами </t>
    </r>
    <r>
      <rPr>
        <b/>
        <sz val="11"/>
        <rFont val="Times New Roman"/>
        <family val="1"/>
      </rPr>
      <t>467834</t>
    </r>
    <r>
      <rPr>
        <sz val="11"/>
        <rFont val="Times New Roman"/>
        <family val="1"/>
      </rPr>
      <t xml:space="preserve"> гривень</t>
    </r>
  </si>
  <si>
    <t>В.о. керівника</t>
  </si>
  <si>
    <r>
      <t xml:space="preserve">штат у кількості  </t>
    </r>
    <r>
      <rPr>
        <b/>
        <sz val="11"/>
        <rFont val="Times New Roman"/>
        <family val="1"/>
      </rPr>
      <t>402</t>
    </r>
    <r>
      <rPr>
        <sz val="11"/>
        <rFont val="Times New Roman"/>
        <family val="1"/>
      </rPr>
      <t xml:space="preserve"> штатних одиниць з   </t>
    </r>
  </si>
  <si>
    <t>Всього по ДВС:</t>
  </si>
  <si>
    <t>_____________________________</t>
  </si>
  <si>
    <t>№ п/п</t>
  </si>
  <si>
    <t>Найменування посади</t>
  </si>
  <si>
    <t>Луцьке міське управління юстиції</t>
  </si>
  <si>
    <t xml:space="preserve">Всього </t>
  </si>
  <si>
    <t>1. Реєстраційна служба Луцького міського управління юстиції</t>
  </si>
  <si>
    <t>Прибиральник служб. приміщень</t>
  </si>
  <si>
    <t>Робітник з комплексного обслуговування й ремонту будинків, споруд, обладнання</t>
  </si>
  <si>
    <t xml:space="preserve">Головний спеціаліст </t>
  </si>
  <si>
    <t>Старший державний  виконавець</t>
  </si>
  <si>
    <t xml:space="preserve"> Всього по управлінню</t>
  </si>
  <si>
    <t>Володимир-Волинське міськрайонне управління юстиції</t>
  </si>
  <si>
    <t xml:space="preserve">Завідувач сектору </t>
  </si>
  <si>
    <t xml:space="preserve">Головний спеціаліст  </t>
  </si>
  <si>
    <t>Нововолинське міське управління юстиції</t>
  </si>
  <si>
    <t>Спеціаліст 1 категорії</t>
  </si>
  <si>
    <t>Прибиральник службових прим.</t>
  </si>
  <si>
    <t>Горохівське районне управління юстиції</t>
  </si>
  <si>
    <t>Реєстраційна служба Горохівського районного управління юстиції</t>
  </si>
  <si>
    <t>Головний державний  виконавець</t>
  </si>
  <si>
    <t>Камінь-Каширське районне управління юстиції</t>
  </si>
  <si>
    <t>Реєстраційна служба Камінь-Каширського районного управління юстиції</t>
  </si>
  <si>
    <t>Спеціаліст 2 категорії</t>
  </si>
  <si>
    <t>Всьго</t>
  </si>
  <si>
    <t>Локачинське районне управління юстиції</t>
  </si>
  <si>
    <t>Реєстраційна служба Локачинського районного управління юстиції</t>
  </si>
  <si>
    <t>Любешівське районне управління юстиції</t>
  </si>
  <si>
    <t>Реєстраційна служба Любешівського районного управління юстиції</t>
  </si>
  <si>
    <t>Ратнівське районне управління юстиції</t>
  </si>
  <si>
    <t>Реєстраційна служба Ратнівського районного управління юстиції</t>
  </si>
  <si>
    <t xml:space="preserve"> Турійське районне управління юстиції</t>
  </si>
  <si>
    <t>Реєстраційна служба Турійського районного управління юстиції</t>
  </si>
  <si>
    <t>Маневицьке районне управління юстиції</t>
  </si>
  <si>
    <t>Реєстраційна служба Маневицького районного управління юстиції</t>
  </si>
  <si>
    <t xml:space="preserve"> Ковельське міськрайонне управління юстиції</t>
  </si>
  <si>
    <t>Реєстраційна служба Ковельського міськрайоного управління юстиції</t>
  </si>
  <si>
    <t>Іваничівське районне управління юстиції</t>
  </si>
  <si>
    <t>Реєстраційна служба Іваничівського районного управління юстиції</t>
  </si>
  <si>
    <t>Ківерцівське районне управління юстиції</t>
  </si>
  <si>
    <t>Реєстраційна служба Ківерцівського районного управління юстиції</t>
  </si>
  <si>
    <t>Луцьке районне управління юстиції</t>
  </si>
  <si>
    <t xml:space="preserve"> Реєстраційна служба Луцького районного управління юстиції</t>
  </si>
  <si>
    <t>Любомльське районне управління юстиції</t>
  </si>
  <si>
    <t xml:space="preserve"> Реєстраційна служба Любомльського районного управління юстиції</t>
  </si>
  <si>
    <t>Старовижівське районне управління юстиції</t>
  </si>
  <si>
    <t>Реєстраційна служба Старовижівського районного управління юстиції</t>
  </si>
  <si>
    <t>Шацьке районне управління юстиції</t>
  </si>
  <si>
    <t>Реєстраційна служба Шацького районного управління юстиції</t>
  </si>
  <si>
    <t>Рожищенське районне управління юстиції</t>
  </si>
  <si>
    <t>Реєстраційна служба Рожищенського районного управління юстиції</t>
  </si>
  <si>
    <t>Всього по районних, міських, місьрайонних управліннях юстиції</t>
  </si>
  <si>
    <t>Відділ державної реєстрації речових прав на нерухоме майно</t>
  </si>
  <si>
    <t>Реєстраційна служба Володимир-Волинського міськрайоного управління юстиції</t>
  </si>
  <si>
    <t>Відділ ДРАЦС реєстраційної служби по місту Володимир-Волинський Володимир-Волинського  міськрайонного управління юстиції</t>
  </si>
  <si>
    <t>Відділ  ДРАЦС реєстраційної служби по Володимир-Волинському району Володимир-Волинського  міськрайонного управління юстиції</t>
  </si>
  <si>
    <t xml:space="preserve">Сектор державної реєстрації речових прав на нерухоме майно </t>
  </si>
  <si>
    <t>Перший відділ державної виконавчої служби Луцького міського управління юстиції</t>
  </si>
  <si>
    <t>_________</t>
  </si>
  <si>
    <t>Відділ ДРАЦС реєстраційної служби Луцького міського управління юстиції</t>
  </si>
  <si>
    <t xml:space="preserve"> Відділ ДРАЦС реєстраційної служби Нововолинського міського управління юстиції </t>
  </si>
  <si>
    <t>Реєстраційна служба Нововолинського міського управління юстиції</t>
  </si>
  <si>
    <t>Другий відділ державної виконавчої служби Луцького міського управління юстиції</t>
  </si>
  <si>
    <t>Відділ державної виконавчої служби Володимир-Волинського міськрайонного управління юстиції</t>
  </si>
  <si>
    <t>Відділ державної виконавчої служби Нововолинського міського управління юстиції</t>
  </si>
  <si>
    <t>Відділ державної виконавчої служби Горохівського районного управління юстиції</t>
  </si>
  <si>
    <t>Відділ державної виконавчої служби Камінь- Каширського районного управління юстиції</t>
  </si>
  <si>
    <t>Відділ державної виконавчої служби Локачинського  районного управління юстиції</t>
  </si>
  <si>
    <t>Відділ державної виконавчої служби Любешівського районного управління юстиції</t>
  </si>
  <si>
    <t>Відділ державної виконавчої служби Ратнівського районного управління юстиції</t>
  </si>
  <si>
    <t>Відділ державної виконавчої служби Турійського районного управління юстиції</t>
  </si>
  <si>
    <t>Відділ державної виконавчої служби Маневицького районного управління юстиції</t>
  </si>
  <si>
    <t>Відділ державної виконавчої служби Ковельського міськрайонного управління юстиції</t>
  </si>
  <si>
    <t>Відділ державної виконавчої служби Іваничівського районного управління юстиції</t>
  </si>
  <si>
    <t>Відділ державної виконавчої служби Ківерцівського районного управління юстиції</t>
  </si>
  <si>
    <t>Відділ державної виконавчої служби Луцького районного управління юстиції</t>
  </si>
  <si>
    <t>Відділ державної виконавчої служби Любомльського районного управління юстиції</t>
  </si>
  <si>
    <t>Відділ державної виконавчої служби Старовижівського районного управління юстиції</t>
  </si>
  <si>
    <t>Відділ державної виконавчої служби Шацького районного управління юстиції</t>
  </si>
  <si>
    <t>Відділ державної виконавчої служби Рожищенського районного управління юстиції</t>
  </si>
  <si>
    <t>Відділ ДРАЦС реєстраційної служби Рожищенського районного управління юстиції</t>
  </si>
  <si>
    <t>Відділ ДРАЦС реєстраційної служби по місту Ковелю Ковельського міськрайонного управління юстиції</t>
  </si>
  <si>
    <t>Відділ ДРАЦС реєстраційної служби по Ковельському району Ковельського міськрайонного управління юстиції</t>
  </si>
  <si>
    <t>ШТАТНИЙ РОЗПИС на 2013 рік</t>
  </si>
  <si>
    <t xml:space="preserve">Відділ ДРАЦС реєстраційної служби Горорхівського районного управління юстиції </t>
  </si>
  <si>
    <t>Відділ ДРАЦС реєстраційної служби Шацького районного управління юстиції</t>
  </si>
  <si>
    <t>Відділ ДРАЦС реєстраційної служби Старовижівського районного управління юстиції</t>
  </si>
  <si>
    <t>Відділ ДРАЦС реєстраційної служби Луцького районного управління юстиції</t>
  </si>
  <si>
    <t>Відділ ДРАЦС реєстраційної служби Ківерцівського районного управління юстиції</t>
  </si>
  <si>
    <t>головний спеціаліст</t>
  </si>
  <si>
    <t>Відділ ДРАЦС реєстраційної служби Іваничівського районного управління юстиції</t>
  </si>
  <si>
    <t>Відділ ДРАЦС реєстраційної служби Маневицькогоо районного управління юстиції</t>
  </si>
  <si>
    <t>Відділ ДРАЦС реєстраційної служби Турійського районного управління юстиції</t>
  </si>
  <si>
    <t>Відділ ДРАЦС реєстраційної служби Ратнівського районного управління юстиції</t>
  </si>
  <si>
    <t>Відділ ДРАЦС реєстраційної служби Любешівського районного управління юстиції</t>
  </si>
  <si>
    <t>Відділ ДРАЦС реєстраційної служби Локачинського районного управління юстиції</t>
  </si>
  <si>
    <t>Відділ ДРАЦС реєстраційної служби Камінь-Каширського районного управління юстиції</t>
  </si>
  <si>
    <t>Відділ ДРАЦС реєстраційної служби Любомльського районного управління юстиції</t>
  </si>
  <si>
    <r>
      <t>Г</t>
    </r>
    <r>
      <rPr>
        <sz val="10"/>
        <rFont val="Times New Roman"/>
        <family val="1"/>
      </rPr>
      <t xml:space="preserve">оловний спеціаліст  </t>
    </r>
  </si>
  <si>
    <r>
      <t>Штат у кількості</t>
    </r>
    <r>
      <rPr>
        <b/>
        <sz val="11"/>
        <rFont val="Times New Roman"/>
        <family val="1"/>
      </rPr>
      <t xml:space="preserve"> 402 </t>
    </r>
    <r>
      <rPr>
        <sz val="11"/>
        <rFont val="Times New Roman"/>
        <family val="1"/>
      </rPr>
      <t xml:space="preserve">штатних одиниць з місячним  фондом заробітної  плати за посадовими окладами </t>
    </r>
    <r>
      <rPr>
        <b/>
        <sz val="11"/>
        <rFont val="Times New Roman"/>
        <family val="1"/>
      </rPr>
      <t xml:space="preserve">478734 </t>
    </r>
    <r>
      <rPr>
        <sz val="11"/>
        <rFont val="Times New Roman"/>
        <family val="1"/>
      </rPr>
      <t>гривень</t>
    </r>
  </si>
  <si>
    <t xml:space="preserve">районних, міських, міськрайонних управлінь </t>
  </si>
  <si>
    <t>районних, міських, міськрайонних управлінь юстиції</t>
  </si>
  <si>
    <t>В.о. начальника Головного управління юстиції у Волинській області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</si>
</sst>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;[Red]#,##0"/>
    <numFmt numFmtId="176" formatCode="0.000"/>
    <numFmt numFmtId="177" formatCode="0.0"/>
    <numFmt numFmtId="178" formatCode="#,##0.0"/>
    <numFmt numFmtId="179" formatCode="0.000000"/>
    <numFmt numFmtId="180" formatCode="0.00000"/>
    <numFmt numFmtId="181" formatCode="0.0000"/>
    <numFmt numFmtId="182" formatCode="[$€-2]\ ###,000_);[Red]\([$€-2]\ ###,000\)"/>
    <numFmt numFmtId="183" formatCode="0.00;[Red]0.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 Cyr"/>
      <family val="1"/>
    </font>
    <font>
      <u val="single"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justify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3" fontId="5" fillId="2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3" fontId="5" fillId="22" borderId="10" xfId="0" applyNumberFormat="1" applyFont="1" applyFill="1" applyBorder="1" applyAlignment="1">
      <alignment horizontal="center" wrapText="1"/>
    </xf>
    <xf numFmtId="3" fontId="9" fillId="22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7" fillId="0" borderId="0" xfId="0" applyNumberFormat="1" applyFont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wrapText="1"/>
    </xf>
    <xf numFmtId="3" fontId="4" fillId="22" borderId="10" xfId="0" applyNumberFormat="1" applyFont="1" applyFill="1" applyBorder="1" applyAlignment="1">
      <alignment horizontal="justify" vertical="center" wrapText="1"/>
    </xf>
    <xf numFmtId="3" fontId="9" fillId="22" borderId="10" xfId="0" applyNumberFormat="1" applyFont="1" applyFill="1" applyBorder="1" applyAlignment="1">
      <alignment horizontal="justify" vertical="center" wrapText="1"/>
    </xf>
    <xf numFmtId="3" fontId="5" fillId="0" borderId="10" xfId="0" applyNumberFormat="1" applyFont="1" applyBorder="1" applyAlignment="1">
      <alignment horizontal="justify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wrapText="1"/>
    </xf>
    <xf numFmtId="3" fontId="8" fillId="22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3" fontId="8" fillId="2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3" fontId="4" fillId="22" borderId="10" xfId="0" applyNumberFormat="1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justify" vertical="center" wrapText="1"/>
    </xf>
    <xf numFmtId="3" fontId="9" fillId="4" borderId="10" xfId="0" applyNumberFormat="1" applyFont="1" applyFill="1" applyBorder="1" applyAlignment="1">
      <alignment horizontal="center" vertical="center" wrapText="1"/>
    </xf>
    <xf numFmtId="3" fontId="4" fillId="4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178" fontId="4" fillId="22" borderId="10" xfId="0" applyNumberFormat="1" applyFont="1" applyFill="1" applyBorder="1" applyAlignment="1">
      <alignment horizontal="center" vertical="center" wrapText="1"/>
    </xf>
    <xf numFmtId="1" fontId="4" fillId="22" borderId="10" xfId="0" applyNumberFormat="1" applyFont="1" applyFill="1" applyBorder="1" applyAlignment="1">
      <alignment horizontal="center" vertical="center" wrapText="1"/>
    </xf>
    <xf numFmtId="1" fontId="4" fillId="22" borderId="10" xfId="0" applyNumberFormat="1" applyFont="1" applyFill="1" applyBorder="1" applyAlignment="1">
      <alignment horizontal="justify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4" fillId="22" borderId="10" xfId="0" applyNumberFormat="1" applyFont="1" applyFill="1" applyBorder="1" applyAlignment="1">
      <alignment horizontal="left" vertical="center" wrapText="1"/>
    </xf>
    <xf numFmtId="1" fontId="5" fillId="22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justify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77" fontId="4" fillId="22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4" borderId="10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9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1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29" fillId="0" borderId="15" xfId="0" applyFont="1" applyBorder="1" applyAlignment="1">
      <alignment horizontal="left"/>
    </xf>
    <xf numFmtId="0" fontId="29" fillId="0" borderId="15" xfId="0" applyFont="1" applyBorder="1" applyAlignment="1">
      <alignment horizontal="right"/>
    </xf>
    <xf numFmtId="2" fontId="29" fillId="0" borderId="15" xfId="0" applyNumberFormat="1" applyFont="1" applyBorder="1" applyAlignment="1">
      <alignment horizontal="right"/>
    </xf>
    <xf numFmtId="2" fontId="29" fillId="0" borderId="17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horizontal="right" wrapText="1"/>
    </xf>
    <xf numFmtId="2" fontId="3" fillId="0" borderId="17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3" fillId="0" borderId="18" xfId="0" applyNumberFormat="1" applyFont="1" applyBorder="1" applyAlignment="1">
      <alignment horizontal="right" wrapText="1"/>
    </xf>
    <xf numFmtId="0" fontId="29" fillId="0" borderId="10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2" fontId="29" fillId="0" borderId="14" xfId="0" applyNumberFormat="1" applyFont="1" applyBorder="1" applyAlignment="1">
      <alignment horizontal="right"/>
    </xf>
    <xf numFmtId="0" fontId="3" fillId="25" borderId="19" xfId="0" applyFont="1" applyFill="1" applyBorder="1" applyAlignment="1">
      <alignment/>
    </xf>
    <xf numFmtId="0" fontId="29" fillId="22" borderId="10" xfId="0" applyFont="1" applyFill="1" applyBorder="1" applyAlignment="1">
      <alignment/>
    </xf>
    <xf numFmtId="0" fontId="29" fillId="22" borderId="10" xfId="0" applyFont="1" applyFill="1" applyBorder="1" applyAlignment="1">
      <alignment horizontal="right"/>
    </xf>
    <xf numFmtId="0" fontId="3" fillId="22" borderId="10" xfId="0" applyFont="1" applyFill="1" applyBorder="1" applyAlignment="1">
      <alignment horizontal="right"/>
    </xf>
    <xf numFmtId="171" fontId="29" fillId="22" borderId="14" xfId="62" applyFont="1" applyFill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2" fontId="29" fillId="0" borderId="22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1" fontId="29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3" fillId="22" borderId="19" xfId="0" applyFont="1" applyFill="1" applyBorder="1" applyAlignment="1">
      <alignment/>
    </xf>
    <xf numFmtId="2" fontId="3" fillId="22" borderId="10" xfId="0" applyNumberFormat="1" applyFont="1" applyFill="1" applyBorder="1" applyAlignment="1">
      <alignment horizontal="right"/>
    </xf>
    <xf numFmtId="2" fontId="29" fillId="22" borderId="14" xfId="62" applyNumberFormat="1" applyFont="1" applyFill="1" applyBorder="1" applyAlignment="1">
      <alignment horizontal="right"/>
    </xf>
    <xf numFmtId="2" fontId="3" fillId="26" borderId="0" xfId="0" applyNumberFormat="1" applyFont="1" applyFill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29" fillId="0" borderId="23" xfId="0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3" fillId="0" borderId="15" xfId="0" applyFont="1" applyBorder="1" applyAlignment="1">
      <alignment wrapText="1"/>
    </xf>
    <xf numFmtId="0" fontId="3" fillId="22" borderId="12" xfId="0" applyFont="1" applyFill="1" applyBorder="1" applyAlignment="1">
      <alignment/>
    </xf>
    <xf numFmtId="2" fontId="3" fillId="22" borderId="13" xfId="0" applyNumberFormat="1" applyFont="1" applyFill="1" applyBorder="1" applyAlignment="1">
      <alignment horizontal="right"/>
    </xf>
    <xf numFmtId="0" fontId="29" fillId="0" borderId="10" xfId="0" applyFont="1" applyBorder="1" applyAlignment="1">
      <alignment horizontal="right"/>
    </xf>
    <xf numFmtId="2" fontId="29" fillId="0" borderId="14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 horizontal="right"/>
    </xf>
    <xf numFmtId="1" fontId="29" fillId="0" borderId="10" xfId="0" applyNumberFormat="1" applyFont="1" applyBorder="1" applyAlignment="1">
      <alignment horizontal="right"/>
    </xf>
    <xf numFmtId="1" fontId="29" fillId="22" borderId="10" xfId="0" applyNumberFormat="1" applyFont="1" applyFill="1" applyBorder="1" applyAlignment="1">
      <alignment horizontal="right"/>
    </xf>
    <xf numFmtId="2" fontId="29" fillId="22" borderId="14" xfId="0" applyNumberFormat="1" applyFont="1" applyFill="1" applyBorder="1" applyAlignment="1">
      <alignment horizontal="right"/>
    </xf>
    <xf numFmtId="0" fontId="29" fillId="22" borderId="10" xfId="0" applyFont="1" applyFill="1" applyBorder="1" applyAlignment="1">
      <alignment horizontal="right"/>
    </xf>
    <xf numFmtId="2" fontId="29" fillId="22" borderId="14" xfId="0" applyNumberFormat="1" applyFont="1" applyFill="1" applyBorder="1" applyAlignment="1">
      <alignment horizontal="right"/>
    </xf>
    <xf numFmtId="0" fontId="29" fillId="0" borderId="21" xfId="0" applyFont="1" applyBorder="1" applyAlignment="1">
      <alignment/>
    </xf>
    <xf numFmtId="0" fontId="3" fillId="0" borderId="26" xfId="0" applyFont="1" applyBorder="1" applyAlignment="1">
      <alignment horizontal="right"/>
    </xf>
    <xf numFmtId="1" fontId="29" fillId="22" borderId="10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right"/>
    </xf>
    <xf numFmtId="2" fontId="29" fillId="0" borderId="10" xfId="0" applyNumberFormat="1" applyFont="1" applyBorder="1" applyAlignment="1">
      <alignment horizontal="right"/>
    </xf>
    <xf numFmtId="0" fontId="29" fillId="22" borderId="19" xfId="0" applyFont="1" applyFill="1" applyBorder="1" applyAlignment="1">
      <alignment/>
    </xf>
    <xf numFmtId="1" fontId="29" fillId="22" borderId="10" xfId="62" applyNumberFormat="1" applyFont="1" applyFill="1" applyBorder="1" applyAlignment="1">
      <alignment horizontal="right"/>
    </xf>
    <xf numFmtId="2" fontId="29" fillId="22" borderId="10" xfId="0" applyNumberFormat="1" applyFont="1" applyFill="1" applyBorder="1" applyAlignment="1">
      <alignment horizontal="right"/>
    </xf>
    <xf numFmtId="0" fontId="3" fillId="27" borderId="28" xfId="0" applyFont="1" applyFill="1" applyBorder="1" applyAlignment="1">
      <alignment/>
    </xf>
    <xf numFmtId="0" fontId="29" fillId="27" borderId="29" xfId="0" applyFont="1" applyFill="1" applyBorder="1" applyAlignment="1">
      <alignment wrapText="1"/>
    </xf>
    <xf numFmtId="1" fontId="29" fillId="27" borderId="29" xfId="62" applyNumberFormat="1" applyFont="1" applyFill="1" applyBorder="1" applyAlignment="1">
      <alignment horizontal="right"/>
    </xf>
    <xf numFmtId="2" fontId="3" fillId="27" borderId="29" xfId="0" applyNumberFormat="1" applyFont="1" applyFill="1" applyBorder="1" applyAlignment="1">
      <alignment horizontal="right"/>
    </xf>
    <xf numFmtId="2" fontId="29" fillId="27" borderId="30" xfId="62" applyNumberFormat="1" applyFont="1" applyFill="1" applyBorder="1" applyAlignment="1">
      <alignment horizontal="right"/>
    </xf>
    <xf numFmtId="0" fontId="3" fillId="26" borderId="0" xfId="0" applyFont="1" applyFill="1" applyBorder="1" applyAlignment="1">
      <alignment/>
    </xf>
    <xf numFmtId="0" fontId="29" fillId="26" borderId="0" xfId="0" applyFont="1" applyFill="1" applyBorder="1" applyAlignment="1">
      <alignment wrapText="1"/>
    </xf>
    <xf numFmtId="1" fontId="29" fillId="26" borderId="0" xfId="62" applyNumberFormat="1" applyFont="1" applyFill="1" applyBorder="1" applyAlignment="1">
      <alignment horizontal="right"/>
    </xf>
    <xf numFmtId="2" fontId="29" fillId="26" borderId="0" xfId="62" applyNumberFormat="1" applyFont="1" applyFill="1" applyBorder="1" applyAlignment="1">
      <alignment horizontal="right"/>
    </xf>
    <xf numFmtId="0" fontId="3" fillId="4" borderId="31" xfId="0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0" fontId="3" fillId="4" borderId="33" xfId="0" applyFont="1" applyFill="1" applyBorder="1" applyAlignment="1">
      <alignment/>
    </xf>
    <xf numFmtId="0" fontId="3" fillId="3" borderId="33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3" fillId="3" borderId="10" xfId="0" applyFont="1" applyFill="1" applyBorder="1" applyAlignment="1">
      <alignment horizontal="center"/>
    </xf>
    <xf numFmtId="0" fontId="29" fillId="7" borderId="33" xfId="0" applyFont="1" applyFill="1" applyBorder="1" applyAlignment="1">
      <alignment/>
    </xf>
    <xf numFmtId="1" fontId="3" fillId="0" borderId="15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Border="1" applyAlignment="1">
      <alignment horizontal="left" wrapText="1"/>
      <protection/>
    </xf>
    <xf numFmtId="0" fontId="5" fillId="0" borderId="0" xfId="53" applyFont="1" applyBorder="1" applyAlignment="1">
      <alignment horizontal="right" wrapText="1"/>
      <protection/>
    </xf>
    <xf numFmtId="1" fontId="3" fillId="22" borderId="1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/>
    </xf>
    <xf numFmtId="0" fontId="4" fillId="3" borderId="33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31" fillId="3" borderId="0" xfId="0" applyFont="1" applyFill="1" applyAlignment="1">
      <alignment/>
    </xf>
    <xf numFmtId="1" fontId="3" fillId="0" borderId="27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0" fontId="32" fillId="0" borderId="10" xfId="0" applyFont="1" applyBorder="1" applyAlignment="1">
      <alignment/>
    </xf>
    <xf numFmtId="1" fontId="3" fillId="0" borderId="26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1" fillId="26" borderId="0" xfId="0" applyFont="1" applyFill="1" applyAlignment="1">
      <alignment/>
    </xf>
    <xf numFmtId="0" fontId="3" fillId="26" borderId="33" xfId="0" applyFont="1" applyFill="1" applyBorder="1" applyAlignment="1">
      <alignment/>
    </xf>
    <xf numFmtId="0" fontId="29" fillId="26" borderId="32" xfId="0" applyFont="1" applyFill="1" applyBorder="1" applyAlignment="1">
      <alignment/>
    </xf>
    <xf numFmtId="0" fontId="29" fillId="26" borderId="32" xfId="0" applyFont="1" applyFill="1" applyBorder="1" applyAlignment="1">
      <alignment horizontal="right"/>
    </xf>
    <xf numFmtId="2" fontId="3" fillId="26" borderId="32" xfId="0" applyNumberFormat="1" applyFont="1" applyFill="1" applyBorder="1" applyAlignment="1">
      <alignment horizontal="right"/>
    </xf>
    <xf numFmtId="2" fontId="29" fillId="26" borderId="16" xfId="0" applyNumberFormat="1" applyFont="1" applyFill="1" applyBorder="1" applyAlignment="1">
      <alignment horizontal="right"/>
    </xf>
    <xf numFmtId="0" fontId="29" fillId="26" borderId="32" xfId="0" applyFont="1" applyFill="1" applyBorder="1" applyAlignment="1">
      <alignment horizontal="right"/>
    </xf>
    <xf numFmtId="2" fontId="29" fillId="26" borderId="16" xfId="0" applyNumberFormat="1" applyFont="1" applyFill="1" applyBorder="1" applyAlignment="1">
      <alignment horizontal="right"/>
    </xf>
    <xf numFmtId="0" fontId="29" fillId="26" borderId="0" xfId="0" applyFont="1" applyFill="1" applyBorder="1" applyAlignment="1">
      <alignment/>
    </xf>
    <xf numFmtId="0" fontId="29" fillId="26" borderId="0" xfId="0" applyFont="1" applyFill="1" applyBorder="1" applyAlignment="1">
      <alignment horizontal="right"/>
    </xf>
    <xf numFmtId="2" fontId="29" fillId="26" borderId="0" xfId="0" applyNumberFormat="1" applyFont="1" applyFill="1" applyBorder="1" applyAlignment="1">
      <alignment horizontal="right"/>
    </xf>
    <xf numFmtId="0" fontId="29" fillId="7" borderId="32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9" fillId="7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6" fillId="0" borderId="3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32" xfId="0" applyFont="1" applyBorder="1" applyAlignment="1">
      <alignment horizontal="right" wrapText="1"/>
    </xf>
    <xf numFmtId="0" fontId="11" fillId="0" borderId="32" xfId="0" applyFont="1" applyBorder="1" applyAlignment="1">
      <alignment horizontal="right" wrapText="1"/>
    </xf>
    <xf numFmtId="0" fontId="4" fillId="4" borderId="35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top" wrapText="1"/>
    </xf>
    <xf numFmtId="0" fontId="4" fillId="4" borderId="23" xfId="0" applyFont="1" applyFill="1" applyBorder="1" applyAlignment="1">
      <alignment horizontal="center" vertical="top" wrapText="1"/>
    </xf>
    <xf numFmtId="1" fontId="4" fillId="4" borderId="35" xfId="0" applyNumberFormat="1" applyFont="1" applyFill="1" applyBorder="1" applyAlignment="1">
      <alignment horizontal="center" vertical="top" wrapText="1"/>
    </xf>
    <xf numFmtId="1" fontId="4" fillId="4" borderId="13" xfId="0" applyNumberFormat="1" applyFont="1" applyFill="1" applyBorder="1" applyAlignment="1">
      <alignment horizontal="center" vertical="top" wrapText="1"/>
    </xf>
    <xf numFmtId="1" fontId="4" fillId="4" borderId="23" xfId="0" applyNumberFormat="1" applyFont="1" applyFill="1" applyBorder="1" applyAlignment="1">
      <alignment horizontal="center" vertical="top" wrapText="1"/>
    </xf>
    <xf numFmtId="1" fontId="4" fillId="4" borderId="35" xfId="0" applyNumberFormat="1" applyFont="1" applyFill="1" applyBorder="1" applyAlignment="1">
      <alignment horizontal="center" vertical="center" wrapText="1"/>
    </xf>
    <xf numFmtId="1" fontId="4" fillId="4" borderId="13" xfId="0" applyNumberFormat="1" applyFont="1" applyFill="1" applyBorder="1" applyAlignment="1">
      <alignment horizontal="center" vertical="center" wrapText="1"/>
    </xf>
    <xf numFmtId="1" fontId="4" fillId="4" borderId="23" xfId="0" applyNumberFormat="1" applyFont="1" applyFill="1" applyBorder="1" applyAlignment="1">
      <alignment horizontal="center" vertical="center" wrapText="1"/>
    </xf>
    <xf numFmtId="1" fontId="4" fillId="24" borderId="35" xfId="0" applyNumberFormat="1" applyFont="1" applyFill="1" applyBorder="1" applyAlignment="1">
      <alignment horizontal="center" vertical="top" wrapText="1"/>
    </xf>
    <xf numFmtId="1" fontId="4" fillId="24" borderId="13" xfId="0" applyNumberFormat="1" applyFont="1" applyFill="1" applyBorder="1" applyAlignment="1">
      <alignment horizontal="center" vertical="top" wrapText="1"/>
    </xf>
    <xf numFmtId="1" fontId="4" fillId="24" borderId="23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1" fontId="4" fillId="24" borderId="35" xfId="0" applyNumberFormat="1" applyFont="1" applyFill="1" applyBorder="1" applyAlignment="1">
      <alignment horizontal="center" vertical="center" wrapText="1"/>
    </xf>
    <xf numFmtId="1" fontId="4" fillId="24" borderId="13" xfId="0" applyNumberFormat="1" applyFont="1" applyFill="1" applyBorder="1" applyAlignment="1">
      <alignment horizontal="center" vertical="center" wrapText="1"/>
    </xf>
    <xf numFmtId="1" fontId="4" fillId="24" borderId="23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29" fillId="7" borderId="16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9" fillId="4" borderId="32" xfId="0" applyFont="1" applyFill="1" applyBorder="1" applyAlignment="1">
      <alignment horizontal="center"/>
    </xf>
    <xf numFmtId="0" fontId="29" fillId="4" borderId="16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9" fillId="4" borderId="31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9" fillId="4" borderId="38" xfId="0" applyFont="1" applyFill="1" applyBorder="1" applyAlignment="1">
      <alignment horizontal="center"/>
    </xf>
    <xf numFmtId="0" fontId="29" fillId="4" borderId="3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4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9" fillId="7" borderId="31" xfId="0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/>
    </xf>
    <xf numFmtId="0" fontId="29" fillId="7" borderId="38" xfId="0" applyFont="1" applyFill="1" applyBorder="1" applyAlignment="1">
      <alignment horizontal="center"/>
    </xf>
    <xf numFmtId="0" fontId="0" fillId="7" borderId="32" xfId="0" applyFill="1" applyBorder="1" applyAlignment="1">
      <alignment/>
    </xf>
    <xf numFmtId="0" fontId="0" fillId="7" borderId="16" xfId="0" applyFill="1" applyBorder="1" applyAlignment="1">
      <alignment/>
    </xf>
    <xf numFmtId="0" fontId="29" fillId="7" borderId="0" xfId="0" applyFont="1" applyFill="1" applyBorder="1" applyAlignment="1">
      <alignment horizontal="left" wrapText="1"/>
    </xf>
    <xf numFmtId="0" fontId="29" fillId="7" borderId="38" xfId="0" applyFont="1" applyFill="1" applyBorder="1" applyAlignment="1">
      <alignment horizontal="left" wrapText="1"/>
    </xf>
    <xf numFmtId="3" fontId="30" fillId="0" borderId="41" xfId="54" applyNumberFormat="1" applyFont="1" applyBorder="1" applyAlignment="1">
      <alignment horizontal="center" vertical="center" wrapText="1"/>
      <protection/>
    </xf>
    <xf numFmtId="3" fontId="30" fillId="0" borderId="42" xfId="54" applyNumberFormat="1" applyFont="1" applyBorder="1" applyAlignment="1">
      <alignment horizontal="center" vertical="center" wrapText="1"/>
      <protection/>
    </xf>
    <xf numFmtId="0" fontId="29" fillId="0" borderId="0" xfId="0" applyFont="1" applyBorder="1" applyAlignment="1">
      <alignment horizontal="right"/>
    </xf>
    <xf numFmtId="0" fontId="30" fillId="0" borderId="43" xfId="54" applyFont="1" applyBorder="1" applyAlignment="1">
      <alignment horizontal="center" vertical="center" wrapText="1"/>
      <protection/>
    </xf>
    <xf numFmtId="0" fontId="30" fillId="0" borderId="44" xfId="54" applyFont="1" applyBorder="1" applyAlignment="1">
      <alignment horizontal="center" vertical="center" wrapText="1"/>
      <protection/>
    </xf>
    <xf numFmtId="0" fontId="30" fillId="0" borderId="45" xfId="54" applyFont="1" applyBorder="1" applyAlignment="1">
      <alignment horizontal="center" vertical="center" wrapText="1"/>
      <protection/>
    </xf>
    <xf numFmtId="0" fontId="30" fillId="0" borderId="46" xfId="54" applyFont="1" applyBorder="1" applyAlignment="1">
      <alignment horizontal="center" vertical="center" wrapText="1"/>
      <protection/>
    </xf>
    <xf numFmtId="0" fontId="30" fillId="0" borderId="47" xfId="54" applyFont="1" applyBorder="1" applyAlignment="1">
      <alignment horizontal="center" vertical="center" wrapText="1"/>
      <protection/>
    </xf>
    <xf numFmtId="0" fontId="30" fillId="0" borderId="48" xfId="54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4" fillId="0" borderId="0" xfId="53" applyFont="1" applyBorder="1" applyAlignment="1">
      <alignment horizontal="left" wrapText="1"/>
      <protection/>
    </xf>
    <xf numFmtId="0" fontId="5" fillId="0" borderId="0" xfId="53" applyFont="1" applyFill="1" applyBorder="1" applyAlignment="1">
      <alignment horizontal="left" wrapText="1"/>
      <protection/>
    </xf>
    <xf numFmtId="4" fontId="30" fillId="0" borderId="47" xfId="54" applyNumberFormat="1" applyFont="1" applyBorder="1" applyAlignment="1">
      <alignment horizontal="center" vertical="center" wrapText="1"/>
      <protection/>
    </xf>
    <xf numFmtId="4" fontId="30" fillId="0" borderId="48" xfId="54" applyNumberFormat="1" applyFont="1" applyBorder="1" applyAlignment="1">
      <alignment horizontal="center" vertical="center" wrapText="1"/>
      <protection/>
    </xf>
    <xf numFmtId="0" fontId="3" fillId="0" borderId="3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Alignment="1">
      <alignment horizontal="left"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тат расп всё на 01.04 Луганск(М)" xfId="53"/>
    <cellStyle name="Обычный_штат розпис 2011 разрез МУ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tabSelected="1" view="pageBreakPreview" zoomScaleSheetLayoutView="100" workbookViewId="0" topLeftCell="A1">
      <selection activeCell="A11" sqref="A11:E11"/>
    </sheetView>
  </sheetViews>
  <sheetFormatPr defaultColWidth="9.00390625" defaultRowHeight="12.75"/>
  <cols>
    <col min="1" max="1" width="5.25390625" style="1" customWidth="1"/>
    <col min="2" max="2" width="40.00390625" style="1" customWidth="1"/>
    <col min="3" max="3" width="7.25390625" style="1" customWidth="1"/>
    <col min="4" max="4" width="12.625" style="1" customWidth="1"/>
    <col min="5" max="5" width="21.875" style="1" customWidth="1"/>
    <col min="6" max="16384" width="9.125" style="1" customWidth="1"/>
  </cols>
  <sheetData>
    <row r="1" spans="3:5" ht="15" customHeight="1">
      <c r="C1" s="199" t="s">
        <v>49</v>
      </c>
      <c r="D1" s="200"/>
      <c r="E1" s="200"/>
    </row>
    <row r="2" spans="3:5" ht="21.75" customHeight="1">
      <c r="C2" s="200" t="s">
        <v>78</v>
      </c>
      <c r="D2" s="200"/>
      <c r="E2" s="200"/>
    </row>
    <row r="3" spans="3:5" ht="23.25" customHeight="1">
      <c r="C3" s="201" t="s">
        <v>50</v>
      </c>
      <c r="D3" s="201"/>
      <c r="E3" s="201"/>
    </row>
    <row r="4" spans="3:5" ht="18.75" customHeight="1">
      <c r="C4" s="201" t="s">
        <v>76</v>
      </c>
      <c r="D4" s="201"/>
      <c r="E4" s="201"/>
    </row>
    <row r="5" spans="3:5" ht="15">
      <c r="C5" s="203" t="s">
        <v>38</v>
      </c>
      <c r="D5" s="203"/>
      <c r="E5" s="203"/>
    </row>
    <row r="6" spans="3:5" ht="14.25" customHeight="1">
      <c r="C6" s="204" t="s">
        <v>51</v>
      </c>
      <c r="D6" s="205"/>
      <c r="E6" s="205"/>
    </row>
    <row r="7" spans="3:5" ht="15">
      <c r="C7" t="s">
        <v>52</v>
      </c>
      <c r="D7" s="40"/>
      <c r="E7" s="41" t="s">
        <v>25</v>
      </c>
    </row>
    <row r="8" spans="3:5" ht="15">
      <c r="C8"/>
      <c r="D8" s="42"/>
      <c r="E8" s="43"/>
    </row>
    <row r="9" spans="1:5" ht="15" customHeight="1">
      <c r="A9" s="202" t="s">
        <v>73</v>
      </c>
      <c r="B9" s="202"/>
      <c r="C9" s="202"/>
      <c r="D9" s="202"/>
      <c r="E9" s="202"/>
    </row>
    <row r="10" spans="1:5" ht="18" customHeight="1">
      <c r="A10" s="196" t="s">
        <v>180</v>
      </c>
      <c r="B10" s="197"/>
      <c r="C10" s="197"/>
      <c r="D10" s="197"/>
      <c r="E10" s="197"/>
    </row>
    <row r="11" spans="1:5" ht="15" customHeight="1">
      <c r="A11" s="196" t="s">
        <v>57</v>
      </c>
      <c r="B11" s="197"/>
      <c r="C11" s="197"/>
      <c r="D11" s="197"/>
      <c r="E11" s="197"/>
    </row>
    <row r="12" spans="1:5" ht="14.25" customHeight="1">
      <c r="A12" s="198" t="s">
        <v>75</v>
      </c>
      <c r="B12" s="198"/>
      <c r="C12" s="198"/>
      <c r="D12" s="198"/>
      <c r="E12" s="198"/>
    </row>
    <row r="13" spans="1:5" s="5" customFormat="1" ht="33.75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</row>
    <row r="14" spans="1:5" s="6" customFormat="1" ht="12.75">
      <c r="A14" s="33">
        <v>1</v>
      </c>
      <c r="B14" s="33">
        <v>2</v>
      </c>
      <c r="C14" s="33">
        <v>3</v>
      </c>
      <c r="D14" s="33">
        <v>4</v>
      </c>
      <c r="E14" s="33">
        <v>5</v>
      </c>
    </row>
    <row r="15" spans="1:5" ht="15" customHeight="1">
      <c r="A15" s="206" t="s">
        <v>2</v>
      </c>
      <c r="B15" s="207"/>
      <c r="C15" s="207"/>
      <c r="D15" s="207"/>
      <c r="E15" s="208"/>
    </row>
    <row r="16" spans="1:5" ht="15">
      <c r="A16" s="47">
        <v>1</v>
      </c>
      <c r="B16" s="48" t="s">
        <v>11</v>
      </c>
      <c r="C16" s="47">
        <f>SUM(C17:C19)</f>
        <v>18</v>
      </c>
      <c r="D16" s="47"/>
      <c r="E16" s="47">
        <f>SUM(E17:E19)</f>
        <v>25152</v>
      </c>
    </row>
    <row r="17" spans="1:5" ht="15">
      <c r="A17" s="49"/>
      <c r="B17" s="50" t="s">
        <v>8</v>
      </c>
      <c r="C17" s="49">
        <v>1</v>
      </c>
      <c r="D17" s="49">
        <v>1456</v>
      </c>
      <c r="E17" s="51">
        <f>C17*D17</f>
        <v>1456</v>
      </c>
    </row>
    <row r="18" spans="1:5" ht="15">
      <c r="A18" s="49"/>
      <c r="B18" s="50" t="s">
        <v>9</v>
      </c>
      <c r="C18" s="49">
        <v>3</v>
      </c>
      <c r="D18" s="49">
        <v>1440</v>
      </c>
      <c r="E18" s="51">
        <f>C18*D18</f>
        <v>4320</v>
      </c>
    </row>
    <row r="19" spans="1:5" ht="15">
      <c r="A19" s="49"/>
      <c r="B19" s="50" t="s">
        <v>10</v>
      </c>
      <c r="C19" s="49">
        <v>14</v>
      </c>
      <c r="D19" s="49">
        <v>1384</v>
      </c>
      <c r="E19" s="51">
        <f>C19*D19</f>
        <v>19376</v>
      </c>
    </row>
    <row r="20" spans="1:5" ht="15">
      <c r="A20" s="47">
        <v>2</v>
      </c>
      <c r="B20" s="48" t="s">
        <v>0</v>
      </c>
      <c r="C20" s="47">
        <f>SUM(C21:C23)</f>
        <v>16</v>
      </c>
      <c r="D20" s="47"/>
      <c r="E20" s="47">
        <f>SUM(E21:E23)</f>
        <v>18352</v>
      </c>
    </row>
    <row r="21" spans="1:5" ht="15">
      <c r="A21" s="49"/>
      <c r="B21" s="50" t="s">
        <v>8</v>
      </c>
      <c r="C21" s="49">
        <v>1</v>
      </c>
      <c r="D21" s="49">
        <v>1147</v>
      </c>
      <c r="E21" s="51">
        <f>C21*D21</f>
        <v>1147</v>
      </c>
    </row>
    <row r="22" spans="1:5" ht="15">
      <c r="A22" s="49"/>
      <c r="B22" s="50" t="s">
        <v>9</v>
      </c>
      <c r="C22" s="49">
        <v>3</v>
      </c>
      <c r="D22" s="49">
        <v>1147</v>
      </c>
      <c r="E22" s="51">
        <f>C22*D22</f>
        <v>3441</v>
      </c>
    </row>
    <row r="23" spans="1:5" ht="15">
      <c r="A23" s="49"/>
      <c r="B23" s="50" t="s">
        <v>10</v>
      </c>
      <c r="C23" s="49">
        <v>12</v>
      </c>
      <c r="D23" s="49">
        <v>1147</v>
      </c>
      <c r="E23" s="51">
        <f>C23*D23</f>
        <v>13764</v>
      </c>
    </row>
    <row r="24" spans="1:5" ht="15">
      <c r="A24" s="47">
        <v>3</v>
      </c>
      <c r="B24" s="48" t="s">
        <v>1</v>
      </c>
      <c r="C24" s="47">
        <f>SUM(C25:C27)</f>
        <v>7</v>
      </c>
      <c r="D24" s="47"/>
      <c r="E24" s="47">
        <f>SUM(E25:E27)</f>
        <v>8029</v>
      </c>
    </row>
    <row r="25" spans="1:5" ht="15">
      <c r="A25" s="49"/>
      <c r="B25" s="50" t="s">
        <v>8</v>
      </c>
      <c r="C25" s="49">
        <v>1</v>
      </c>
      <c r="D25" s="49">
        <v>1147</v>
      </c>
      <c r="E25" s="51">
        <f>C25*D25</f>
        <v>1147</v>
      </c>
    </row>
    <row r="26" spans="1:5" ht="15">
      <c r="A26" s="49"/>
      <c r="B26" s="50" t="s">
        <v>9</v>
      </c>
      <c r="C26" s="49">
        <v>3</v>
      </c>
      <c r="D26" s="49">
        <v>1147</v>
      </c>
      <c r="E26" s="51">
        <f>C26*D26</f>
        <v>3441</v>
      </c>
    </row>
    <row r="27" spans="1:5" ht="15">
      <c r="A27" s="49"/>
      <c r="B27" s="50" t="s">
        <v>10</v>
      </c>
      <c r="C27" s="49">
        <v>3</v>
      </c>
      <c r="D27" s="49">
        <v>1147</v>
      </c>
      <c r="E27" s="51">
        <f>C27*D27</f>
        <v>3441</v>
      </c>
    </row>
    <row r="28" spans="1:5" ht="15">
      <c r="A28" s="47"/>
      <c r="B28" s="48" t="s">
        <v>45</v>
      </c>
      <c r="C28" s="47">
        <f>C16+C20+C24</f>
        <v>41</v>
      </c>
      <c r="D28" s="47"/>
      <c r="E28" s="47">
        <f>E16+E20+E24</f>
        <v>51533</v>
      </c>
    </row>
    <row r="29" spans="1:5" ht="15">
      <c r="A29" s="209" t="s">
        <v>30</v>
      </c>
      <c r="B29" s="210"/>
      <c r="C29" s="210"/>
      <c r="D29" s="210"/>
      <c r="E29" s="211"/>
    </row>
    <row r="30" spans="1:5" ht="15">
      <c r="A30" s="47">
        <v>1</v>
      </c>
      <c r="B30" s="48" t="s">
        <v>41</v>
      </c>
      <c r="C30" s="47">
        <f>SUM(C31:C33)</f>
        <v>19</v>
      </c>
      <c r="D30" s="47"/>
      <c r="E30" s="47">
        <f>SUM(E31:E33)</f>
        <v>22897</v>
      </c>
    </row>
    <row r="31" spans="1:5" ht="15">
      <c r="A31" s="49"/>
      <c r="B31" s="50" t="s">
        <v>8</v>
      </c>
      <c r="C31" s="49">
        <v>2</v>
      </c>
      <c r="D31" s="49">
        <v>1209</v>
      </c>
      <c r="E31" s="51">
        <f>C31*D31</f>
        <v>2418</v>
      </c>
    </row>
    <row r="32" spans="1:5" ht="15">
      <c r="A32" s="49"/>
      <c r="B32" s="50" t="s">
        <v>9</v>
      </c>
      <c r="C32" s="49">
        <v>3</v>
      </c>
      <c r="D32" s="49">
        <v>1147</v>
      </c>
      <c r="E32" s="51">
        <f>C32*D32</f>
        <v>3441</v>
      </c>
    </row>
    <row r="33" spans="1:5" ht="15">
      <c r="A33" s="49"/>
      <c r="B33" s="50" t="s">
        <v>10</v>
      </c>
      <c r="C33" s="49">
        <v>14</v>
      </c>
      <c r="D33" s="49">
        <v>1217</v>
      </c>
      <c r="E33" s="51">
        <f>C33*D33</f>
        <v>17038</v>
      </c>
    </row>
    <row r="34" spans="1:5" ht="15">
      <c r="A34" s="47">
        <v>2</v>
      </c>
      <c r="B34" s="48" t="s">
        <v>28</v>
      </c>
      <c r="C34" s="47">
        <f>SUM(C35:C37)</f>
        <v>16</v>
      </c>
      <c r="D34" s="47"/>
      <c r="E34" s="47">
        <f>SUM(E35:E37)</f>
        <v>18410</v>
      </c>
    </row>
    <row r="35" spans="1:5" ht="15">
      <c r="A35" s="49"/>
      <c r="B35" s="50" t="s">
        <v>8</v>
      </c>
      <c r="C35" s="49">
        <v>4</v>
      </c>
      <c r="D35" s="49">
        <v>1148</v>
      </c>
      <c r="E35" s="51">
        <f>C35*D35</f>
        <v>4592</v>
      </c>
    </row>
    <row r="36" spans="1:5" ht="15">
      <c r="A36" s="49"/>
      <c r="B36" s="50" t="s">
        <v>9</v>
      </c>
      <c r="C36" s="49">
        <v>6</v>
      </c>
      <c r="D36" s="49">
        <v>1147</v>
      </c>
      <c r="E36" s="51">
        <f>C36*D36</f>
        <v>6882</v>
      </c>
    </row>
    <row r="37" spans="1:5" ht="15">
      <c r="A37" s="49"/>
      <c r="B37" s="50" t="s">
        <v>10</v>
      </c>
      <c r="C37" s="49">
        <v>6</v>
      </c>
      <c r="D37" s="49">
        <v>1156</v>
      </c>
      <c r="E37" s="51">
        <f>C37*D37</f>
        <v>6936</v>
      </c>
    </row>
    <row r="38" spans="1:5" ht="15">
      <c r="A38" s="47">
        <v>3</v>
      </c>
      <c r="B38" s="48" t="s">
        <v>29</v>
      </c>
      <c r="C38" s="47">
        <f>SUM(C39:C41)</f>
        <v>53</v>
      </c>
      <c r="D38" s="47"/>
      <c r="E38" s="47">
        <f>SUM(E39:E41)</f>
        <v>60791</v>
      </c>
    </row>
    <row r="39" spans="1:5" ht="15">
      <c r="A39" s="49"/>
      <c r="B39" s="50" t="s">
        <v>8</v>
      </c>
      <c r="C39" s="49">
        <v>12</v>
      </c>
      <c r="D39" s="49">
        <v>1147</v>
      </c>
      <c r="E39" s="51">
        <f>C39*D39</f>
        <v>13764</v>
      </c>
    </row>
    <row r="40" spans="1:5" ht="15">
      <c r="A40" s="49"/>
      <c r="B40" s="50" t="s">
        <v>9</v>
      </c>
      <c r="C40" s="49">
        <v>16</v>
      </c>
      <c r="D40" s="49">
        <v>1147</v>
      </c>
      <c r="E40" s="51">
        <f>C40*D40</f>
        <v>18352</v>
      </c>
    </row>
    <row r="41" spans="1:5" ht="15">
      <c r="A41" s="49"/>
      <c r="B41" s="50" t="s">
        <v>10</v>
      </c>
      <c r="C41" s="49">
        <v>25</v>
      </c>
      <c r="D41" s="49">
        <v>1147</v>
      </c>
      <c r="E41" s="51">
        <f>C41*D41</f>
        <v>28675</v>
      </c>
    </row>
    <row r="42" spans="1:5" ht="15">
      <c r="A42" s="47">
        <v>4</v>
      </c>
      <c r="B42" s="48" t="s">
        <v>26</v>
      </c>
      <c r="C42" s="47">
        <f>SUM(C43:C45)</f>
        <v>47</v>
      </c>
      <c r="D42" s="47"/>
      <c r="E42" s="47">
        <f>SUM(E43:E45)</f>
        <v>53909</v>
      </c>
    </row>
    <row r="43" spans="1:5" ht="15">
      <c r="A43" s="49"/>
      <c r="B43" s="50" t="s">
        <v>8</v>
      </c>
      <c r="C43" s="49">
        <v>13</v>
      </c>
      <c r="D43" s="49">
        <v>1147</v>
      </c>
      <c r="E43" s="51">
        <f>C43*D43</f>
        <v>14911</v>
      </c>
    </row>
    <row r="44" spans="1:5" ht="15">
      <c r="A44" s="49"/>
      <c r="B44" s="50" t="s">
        <v>9</v>
      </c>
      <c r="C44" s="49">
        <v>15</v>
      </c>
      <c r="D44" s="49">
        <v>1147</v>
      </c>
      <c r="E44" s="51">
        <f>C44*D44</f>
        <v>17205</v>
      </c>
    </row>
    <row r="45" spans="1:5" ht="15">
      <c r="A45" s="49"/>
      <c r="B45" s="50" t="s">
        <v>10</v>
      </c>
      <c r="C45" s="49">
        <v>19</v>
      </c>
      <c r="D45" s="49">
        <v>1147</v>
      </c>
      <c r="E45" s="51">
        <f>C45*D45</f>
        <v>21793</v>
      </c>
    </row>
    <row r="46" spans="1:5" ht="15">
      <c r="A46" s="47">
        <v>5</v>
      </c>
      <c r="B46" s="48" t="s">
        <v>27</v>
      </c>
      <c r="C46" s="47">
        <f>SUM(C47:C49)</f>
        <v>26</v>
      </c>
      <c r="D46" s="47"/>
      <c r="E46" s="47">
        <f>SUM(E47:E49)</f>
        <v>29822</v>
      </c>
    </row>
    <row r="47" spans="1:5" ht="15">
      <c r="A47" s="49"/>
      <c r="B47" s="50" t="s">
        <v>8</v>
      </c>
      <c r="C47" s="49">
        <v>10</v>
      </c>
      <c r="D47" s="49">
        <v>1147</v>
      </c>
      <c r="E47" s="51">
        <f>C47*D47</f>
        <v>11470</v>
      </c>
    </row>
    <row r="48" spans="1:5" ht="15">
      <c r="A48" s="49"/>
      <c r="B48" s="50" t="s">
        <v>9</v>
      </c>
      <c r="C48" s="49">
        <v>8</v>
      </c>
      <c r="D48" s="49">
        <v>1147</v>
      </c>
      <c r="E48" s="51">
        <f>C48*D48</f>
        <v>9176</v>
      </c>
    </row>
    <row r="49" spans="1:5" ht="15">
      <c r="A49" s="49"/>
      <c r="B49" s="50" t="s">
        <v>10</v>
      </c>
      <c r="C49" s="49">
        <v>8</v>
      </c>
      <c r="D49" s="49">
        <v>1147</v>
      </c>
      <c r="E49" s="51">
        <f>C49*D49</f>
        <v>9176</v>
      </c>
    </row>
    <row r="50" spans="1:5" ht="28.5">
      <c r="A50" s="47"/>
      <c r="B50" s="52" t="s">
        <v>35</v>
      </c>
      <c r="C50" s="47">
        <f>C30+C34+C38+C42+C46</f>
        <v>161</v>
      </c>
      <c r="D50" s="47"/>
      <c r="E50" s="47">
        <f>E30+E34+E38+E42+E46</f>
        <v>185829</v>
      </c>
    </row>
    <row r="51" spans="1:5" ht="15">
      <c r="A51" s="47">
        <v>6</v>
      </c>
      <c r="B51" s="48" t="s">
        <v>0</v>
      </c>
      <c r="C51" s="47">
        <f>SUM(C52:C54)</f>
        <v>23</v>
      </c>
      <c r="D51" s="47"/>
      <c r="E51" s="47">
        <f>SUM(E52:E54)</f>
        <v>26381</v>
      </c>
    </row>
    <row r="52" spans="1:5" ht="15">
      <c r="A52" s="49"/>
      <c r="B52" s="50" t="s">
        <v>8</v>
      </c>
      <c r="C52" s="49">
        <v>4</v>
      </c>
      <c r="D52" s="49">
        <v>1147</v>
      </c>
      <c r="E52" s="51">
        <f>C52*D52</f>
        <v>4588</v>
      </c>
    </row>
    <row r="53" spans="1:5" ht="15">
      <c r="A53" s="49"/>
      <c r="B53" s="50" t="s">
        <v>9</v>
      </c>
      <c r="C53" s="49">
        <v>4</v>
      </c>
      <c r="D53" s="49">
        <v>1147</v>
      </c>
      <c r="E53" s="51">
        <f>C53*D53</f>
        <v>4588</v>
      </c>
    </row>
    <row r="54" spans="1:5" ht="15">
      <c r="A54" s="49"/>
      <c r="B54" s="50" t="s">
        <v>10</v>
      </c>
      <c r="C54" s="49">
        <v>15</v>
      </c>
      <c r="D54" s="49">
        <v>1147</v>
      </c>
      <c r="E54" s="51">
        <f>C54*D54</f>
        <v>17205</v>
      </c>
    </row>
    <row r="55" spans="1:5" ht="15">
      <c r="A55" s="47"/>
      <c r="B55" s="48" t="s">
        <v>36</v>
      </c>
      <c r="C55" s="47">
        <f>C51</f>
        <v>23</v>
      </c>
      <c r="D55" s="47"/>
      <c r="E55" s="47">
        <f>E51</f>
        <v>26381</v>
      </c>
    </row>
    <row r="56" spans="1:5" ht="15">
      <c r="A56" s="47">
        <v>7</v>
      </c>
      <c r="B56" s="48" t="s">
        <v>14</v>
      </c>
      <c r="C56" s="47">
        <v>19</v>
      </c>
      <c r="D56" s="47">
        <v>1147</v>
      </c>
      <c r="E56" s="47">
        <f>C56*D56</f>
        <v>21793</v>
      </c>
    </row>
    <row r="57" spans="1:5" ht="15">
      <c r="A57" s="47">
        <v>8</v>
      </c>
      <c r="B57" s="48" t="s">
        <v>31</v>
      </c>
      <c r="C57" s="47">
        <v>7</v>
      </c>
      <c r="D57" s="47">
        <v>1147</v>
      </c>
      <c r="E57" s="47">
        <f>C57*D57</f>
        <v>8029</v>
      </c>
    </row>
    <row r="58" spans="1:5" ht="28.5">
      <c r="A58" s="47"/>
      <c r="B58" s="52" t="s">
        <v>37</v>
      </c>
      <c r="C58" s="47">
        <f>SUM(C56:C57)</f>
        <v>26</v>
      </c>
      <c r="D58" s="47"/>
      <c r="E58" s="47">
        <f>SUM(E56:E57)</f>
        <v>29822</v>
      </c>
    </row>
    <row r="59" spans="1:5" ht="15">
      <c r="A59" s="47"/>
      <c r="B59" s="48" t="s">
        <v>79</v>
      </c>
      <c r="C59" s="47">
        <f>C50+C55+C58</f>
        <v>210</v>
      </c>
      <c r="D59" s="47"/>
      <c r="E59" s="47">
        <f>E50+E55+E58</f>
        <v>242032</v>
      </c>
    </row>
    <row r="60" spans="1:5" ht="15">
      <c r="A60" s="212" t="s">
        <v>39</v>
      </c>
      <c r="B60" s="213"/>
      <c r="C60" s="213"/>
      <c r="D60" s="213"/>
      <c r="E60" s="214"/>
    </row>
    <row r="61" spans="1:5" ht="15">
      <c r="A61" s="47">
        <v>1</v>
      </c>
      <c r="B61" s="48" t="s">
        <v>40</v>
      </c>
      <c r="C61" s="47">
        <f>SUM(C62:C64)</f>
        <v>18</v>
      </c>
      <c r="D61" s="47"/>
      <c r="E61" s="47">
        <f>SUM(E62:E64)</f>
        <v>21642</v>
      </c>
    </row>
    <row r="62" spans="1:5" ht="15">
      <c r="A62" s="49"/>
      <c r="B62" s="50" t="s">
        <v>8</v>
      </c>
      <c r="C62" s="49">
        <v>1</v>
      </c>
      <c r="D62" s="49">
        <v>1303</v>
      </c>
      <c r="E62" s="51">
        <f>C62*D62</f>
        <v>1303</v>
      </c>
    </row>
    <row r="63" spans="1:5" ht="15">
      <c r="A63" s="49"/>
      <c r="B63" s="50" t="s">
        <v>9</v>
      </c>
      <c r="C63" s="49">
        <v>3</v>
      </c>
      <c r="D63" s="49">
        <v>1147</v>
      </c>
      <c r="E63" s="51">
        <f>C63*D63</f>
        <v>3441</v>
      </c>
    </row>
    <row r="64" spans="1:5" ht="15">
      <c r="A64" s="49"/>
      <c r="B64" s="50" t="s">
        <v>10</v>
      </c>
      <c r="C64" s="49">
        <v>14</v>
      </c>
      <c r="D64" s="49">
        <v>1207</v>
      </c>
      <c r="E64" s="51">
        <f>C64*D64</f>
        <v>16898</v>
      </c>
    </row>
    <row r="65" spans="1:5" ht="15">
      <c r="A65" s="215" t="s">
        <v>33</v>
      </c>
      <c r="B65" s="216"/>
      <c r="C65" s="216"/>
      <c r="D65" s="216"/>
      <c r="E65" s="217"/>
    </row>
    <row r="66" spans="1:5" ht="15">
      <c r="A66" s="47">
        <v>1</v>
      </c>
      <c r="B66" s="48" t="s">
        <v>41</v>
      </c>
      <c r="C66" s="47">
        <f>SUM(C67:C69)</f>
        <v>20</v>
      </c>
      <c r="D66" s="47"/>
      <c r="E66" s="47">
        <f>SUM(E67:E69)</f>
        <v>22978</v>
      </c>
    </row>
    <row r="67" spans="1:5" ht="15">
      <c r="A67" s="49"/>
      <c r="B67" s="50" t="s">
        <v>8</v>
      </c>
      <c r="C67" s="49">
        <v>1</v>
      </c>
      <c r="D67" s="49">
        <v>1185</v>
      </c>
      <c r="E67" s="51">
        <f>C67*D67</f>
        <v>1185</v>
      </c>
    </row>
    <row r="68" spans="1:5" ht="15">
      <c r="A68" s="49"/>
      <c r="B68" s="50" t="s">
        <v>9</v>
      </c>
      <c r="C68" s="49">
        <v>5</v>
      </c>
      <c r="D68" s="49">
        <v>1147</v>
      </c>
      <c r="E68" s="51">
        <f>C68*D68</f>
        <v>5735</v>
      </c>
    </row>
    <row r="69" spans="1:5" ht="15">
      <c r="A69" s="49"/>
      <c r="B69" s="50" t="s">
        <v>10</v>
      </c>
      <c r="C69" s="49">
        <v>14</v>
      </c>
      <c r="D69" s="49">
        <v>1147</v>
      </c>
      <c r="E69" s="51">
        <f>C69*D69</f>
        <v>16058</v>
      </c>
    </row>
    <row r="70" spans="1:5" ht="15.75" customHeight="1">
      <c r="A70" s="47">
        <v>2</v>
      </c>
      <c r="B70" s="48" t="s">
        <v>28</v>
      </c>
      <c r="C70" s="47">
        <f>SUM(C71:C71)</f>
        <v>1</v>
      </c>
      <c r="D70" s="47"/>
      <c r="E70" s="47">
        <f>SUM(E71:E71)</f>
        <v>1147</v>
      </c>
    </row>
    <row r="71" spans="1:5" ht="15">
      <c r="A71" s="49"/>
      <c r="B71" s="50" t="s">
        <v>8</v>
      </c>
      <c r="C71" s="49">
        <v>1</v>
      </c>
      <c r="D71" s="49">
        <v>1147</v>
      </c>
      <c r="E71" s="51">
        <f>C71*D71</f>
        <v>1147</v>
      </c>
    </row>
    <row r="72" spans="1:5" ht="15">
      <c r="A72" s="47">
        <v>3</v>
      </c>
      <c r="B72" s="48" t="s">
        <v>0</v>
      </c>
      <c r="C72" s="47">
        <f>SUM(C73:C75)</f>
        <v>22</v>
      </c>
      <c r="D72" s="47"/>
      <c r="E72" s="47">
        <f>SUM(E73:E75)</f>
        <v>25234</v>
      </c>
    </row>
    <row r="73" spans="1:5" ht="15">
      <c r="A73" s="49"/>
      <c r="B73" s="50" t="s">
        <v>8</v>
      </c>
      <c r="C73" s="49">
        <v>4</v>
      </c>
      <c r="D73" s="49">
        <v>1147</v>
      </c>
      <c r="E73" s="51">
        <f>C73*D73</f>
        <v>4588</v>
      </c>
    </row>
    <row r="74" spans="1:5" ht="15">
      <c r="A74" s="49"/>
      <c r="B74" s="50" t="s">
        <v>9</v>
      </c>
      <c r="C74" s="49">
        <v>5</v>
      </c>
      <c r="D74" s="49">
        <v>1147</v>
      </c>
      <c r="E74" s="51">
        <f>C74*D74</f>
        <v>5735</v>
      </c>
    </row>
    <row r="75" spans="1:5" ht="15">
      <c r="A75" s="49"/>
      <c r="B75" s="50" t="s">
        <v>10</v>
      </c>
      <c r="C75" s="49">
        <v>13</v>
      </c>
      <c r="D75" s="49">
        <v>1147</v>
      </c>
      <c r="E75" s="51">
        <f>C75*D75</f>
        <v>14911</v>
      </c>
    </row>
    <row r="76" spans="1:5" ht="15">
      <c r="A76" s="47">
        <v>4</v>
      </c>
      <c r="B76" s="48" t="s">
        <v>1</v>
      </c>
      <c r="C76" s="47">
        <f>SUM(C77:C79)</f>
        <v>30</v>
      </c>
      <c r="D76" s="47"/>
      <c r="E76" s="47">
        <f>SUM(E77:E79)</f>
        <v>34410</v>
      </c>
    </row>
    <row r="77" spans="1:5" ht="15">
      <c r="A77" s="49"/>
      <c r="B77" s="50" t="s">
        <v>8</v>
      </c>
      <c r="C77" s="49">
        <v>5</v>
      </c>
      <c r="D77" s="49">
        <v>1147</v>
      </c>
      <c r="E77" s="51">
        <f>C77*D77</f>
        <v>5735</v>
      </c>
    </row>
    <row r="78" spans="1:5" ht="15">
      <c r="A78" s="49"/>
      <c r="B78" s="50" t="s">
        <v>9</v>
      </c>
      <c r="C78" s="49">
        <v>9</v>
      </c>
      <c r="D78" s="49">
        <v>1147</v>
      </c>
      <c r="E78" s="51">
        <f>C78*D78</f>
        <v>10323</v>
      </c>
    </row>
    <row r="79" spans="1:5" ht="15">
      <c r="A79" s="49"/>
      <c r="B79" s="50" t="s">
        <v>10</v>
      </c>
      <c r="C79" s="49">
        <v>16</v>
      </c>
      <c r="D79" s="49">
        <v>1147</v>
      </c>
      <c r="E79" s="51">
        <f>C79*D79</f>
        <v>18352</v>
      </c>
    </row>
    <row r="80" spans="1:5" ht="15">
      <c r="A80" s="47">
        <v>5</v>
      </c>
      <c r="B80" s="48" t="s">
        <v>12</v>
      </c>
      <c r="C80" s="47">
        <f>SUM(C81:C82)</f>
        <v>3</v>
      </c>
      <c r="D80" s="47"/>
      <c r="E80" s="47">
        <f>SUM(E81:E82)</f>
        <v>3441</v>
      </c>
    </row>
    <row r="81" spans="1:5" ht="15">
      <c r="A81" s="49"/>
      <c r="B81" s="50" t="s">
        <v>8</v>
      </c>
      <c r="C81" s="49">
        <v>1</v>
      </c>
      <c r="D81" s="49">
        <v>1147</v>
      </c>
      <c r="E81" s="51">
        <f>C81*D81</f>
        <v>1147</v>
      </c>
    </row>
    <row r="82" spans="1:5" ht="15">
      <c r="A82" s="49"/>
      <c r="B82" s="50" t="s">
        <v>9</v>
      </c>
      <c r="C82" s="49">
        <v>2</v>
      </c>
      <c r="D82" s="49">
        <v>1147</v>
      </c>
      <c r="E82" s="51">
        <f>C82*D82</f>
        <v>2294</v>
      </c>
    </row>
    <row r="83" spans="1:5" ht="15">
      <c r="A83" s="47">
        <v>6</v>
      </c>
      <c r="B83" s="48" t="s">
        <v>13</v>
      </c>
      <c r="C83" s="47">
        <f>SUM(C84:C85)</f>
        <v>4</v>
      </c>
      <c r="D83" s="47"/>
      <c r="E83" s="47">
        <f>SUM(E84:E85)</f>
        <v>4588</v>
      </c>
    </row>
    <row r="84" spans="1:5" ht="15">
      <c r="A84" s="49"/>
      <c r="B84" s="50" t="s">
        <v>8</v>
      </c>
      <c r="C84" s="49">
        <v>2</v>
      </c>
      <c r="D84" s="49">
        <v>1147</v>
      </c>
      <c r="E84" s="51">
        <f aca="true" t="shared" si="0" ref="E84:E90">C84*D84</f>
        <v>2294</v>
      </c>
    </row>
    <row r="85" spans="1:5" ht="15">
      <c r="A85" s="49"/>
      <c r="B85" s="50" t="s">
        <v>10</v>
      </c>
      <c r="C85" s="49">
        <v>2</v>
      </c>
      <c r="D85" s="49">
        <v>1147</v>
      </c>
      <c r="E85" s="51">
        <f t="shared" si="0"/>
        <v>2294</v>
      </c>
    </row>
    <row r="86" spans="1:5" ht="15">
      <c r="A86" s="47">
        <v>7</v>
      </c>
      <c r="B86" s="48" t="s">
        <v>59</v>
      </c>
      <c r="C86" s="47">
        <v>1</v>
      </c>
      <c r="D86" s="47">
        <v>1147</v>
      </c>
      <c r="E86" s="47">
        <f t="shared" si="0"/>
        <v>1147</v>
      </c>
    </row>
    <row r="87" spans="1:5" ht="15">
      <c r="A87" s="47">
        <v>8</v>
      </c>
      <c r="B87" s="48" t="s">
        <v>60</v>
      </c>
      <c r="C87" s="47">
        <v>2</v>
      </c>
      <c r="D87" s="47">
        <v>1147</v>
      </c>
      <c r="E87" s="47">
        <f t="shared" si="0"/>
        <v>2294</v>
      </c>
    </row>
    <row r="88" spans="1:5" ht="42.75">
      <c r="A88" s="47">
        <v>9</v>
      </c>
      <c r="B88" s="48" t="s">
        <v>69</v>
      </c>
      <c r="C88" s="57">
        <v>1.5</v>
      </c>
      <c r="D88" s="47">
        <v>1147</v>
      </c>
      <c r="E88" s="47">
        <f t="shared" si="0"/>
        <v>1720.5</v>
      </c>
    </row>
    <row r="89" spans="1:5" ht="15">
      <c r="A89" s="47">
        <v>10</v>
      </c>
      <c r="B89" s="48" t="s">
        <v>58</v>
      </c>
      <c r="C89" s="47">
        <v>1</v>
      </c>
      <c r="D89" s="47">
        <v>1147</v>
      </c>
      <c r="E89" s="47">
        <f t="shared" si="0"/>
        <v>1147</v>
      </c>
    </row>
    <row r="90" spans="1:5" ht="15">
      <c r="A90" s="47">
        <v>11</v>
      </c>
      <c r="B90" s="48" t="s">
        <v>23</v>
      </c>
      <c r="C90" s="57">
        <v>5.5</v>
      </c>
      <c r="D90" s="47">
        <v>1147</v>
      </c>
      <c r="E90" s="47">
        <f t="shared" si="0"/>
        <v>6308.5</v>
      </c>
    </row>
    <row r="91" spans="1:5" ht="15">
      <c r="A91" s="47"/>
      <c r="B91" s="48" t="s">
        <v>44</v>
      </c>
      <c r="C91" s="47">
        <f>C66+C70+C72+C76+C80+C83+C86+C89+C90+C88+C87</f>
        <v>91</v>
      </c>
      <c r="D91" s="47"/>
      <c r="E91" s="47">
        <f>E66+E70+H82+E72+E76+E80+E83+E86+E89+E90+E87+E88</f>
        <v>104415</v>
      </c>
    </row>
    <row r="92" spans="1:5" ht="15">
      <c r="A92" s="220" t="s">
        <v>70</v>
      </c>
      <c r="B92" s="221"/>
      <c r="C92" s="221"/>
      <c r="D92" s="221"/>
      <c r="E92" s="222"/>
    </row>
    <row r="93" spans="1:5" ht="15">
      <c r="A93" s="47">
        <v>1</v>
      </c>
      <c r="B93" s="48" t="s">
        <v>41</v>
      </c>
      <c r="C93" s="47">
        <f>SUM(C94:C94)</f>
        <v>1</v>
      </c>
      <c r="D93" s="47"/>
      <c r="E93" s="47">
        <f>SUM(E94:E94)</f>
        <v>1185</v>
      </c>
    </row>
    <row r="94" spans="1:5" ht="15">
      <c r="A94" s="49"/>
      <c r="B94" s="50" t="s">
        <v>8</v>
      </c>
      <c r="C94" s="49">
        <v>1</v>
      </c>
      <c r="D94" s="49">
        <v>1185</v>
      </c>
      <c r="E94" s="51">
        <f>C94*D94</f>
        <v>1185</v>
      </c>
    </row>
    <row r="95" spans="1:5" ht="15">
      <c r="A95" s="47">
        <v>2</v>
      </c>
      <c r="B95" s="48" t="s">
        <v>48</v>
      </c>
      <c r="C95" s="47">
        <f>SUM(C96:C96)</f>
        <v>2</v>
      </c>
      <c r="D95" s="47"/>
      <c r="E95" s="47">
        <f>SUM(E96:E96)</f>
        <v>2294</v>
      </c>
    </row>
    <row r="96" spans="1:5" ht="15">
      <c r="A96" s="49"/>
      <c r="B96" s="50" t="s">
        <v>9</v>
      </c>
      <c r="C96" s="49">
        <v>2</v>
      </c>
      <c r="D96" s="49">
        <v>1147</v>
      </c>
      <c r="E96" s="51">
        <f>C96*D96</f>
        <v>2294</v>
      </c>
    </row>
    <row r="97" spans="1:5" ht="15">
      <c r="A97" s="47">
        <v>3</v>
      </c>
      <c r="B97" s="48" t="s">
        <v>0</v>
      </c>
      <c r="C97" s="47">
        <f>SUM(C98:C100)</f>
        <v>21</v>
      </c>
      <c r="D97" s="47"/>
      <c r="E97" s="47">
        <f>SUM(E98:E100)</f>
        <v>24087</v>
      </c>
    </row>
    <row r="98" spans="1:5" ht="15">
      <c r="A98" s="49"/>
      <c r="B98" s="50" t="s">
        <v>8</v>
      </c>
      <c r="C98" s="49">
        <v>4</v>
      </c>
      <c r="D98" s="49">
        <v>1147</v>
      </c>
      <c r="E98" s="51">
        <f>C98*D98</f>
        <v>4588</v>
      </c>
    </row>
    <row r="99" spans="1:5" ht="15">
      <c r="A99" s="49"/>
      <c r="B99" s="50" t="s">
        <v>9</v>
      </c>
      <c r="C99" s="49">
        <v>3</v>
      </c>
      <c r="D99" s="49">
        <v>1147</v>
      </c>
      <c r="E99" s="51">
        <f>C99*D99</f>
        <v>3441</v>
      </c>
    </row>
    <row r="100" spans="1:5" ht="15">
      <c r="A100" s="49"/>
      <c r="B100" s="50" t="s">
        <v>10</v>
      </c>
      <c r="C100" s="49">
        <v>14</v>
      </c>
      <c r="D100" s="49">
        <v>1147</v>
      </c>
      <c r="E100" s="51">
        <f>C100*D100</f>
        <v>16058</v>
      </c>
    </row>
    <row r="101" spans="1:5" ht="15">
      <c r="A101" s="53"/>
      <c r="B101" s="48" t="s">
        <v>42</v>
      </c>
      <c r="C101" s="47">
        <f>C93+C95+C97</f>
        <v>24</v>
      </c>
      <c r="D101" s="47"/>
      <c r="E101" s="47">
        <f>E93+E95+E97</f>
        <v>27566</v>
      </c>
    </row>
    <row r="102" spans="1:5" ht="15">
      <c r="A102" s="220" t="s">
        <v>43</v>
      </c>
      <c r="B102" s="221"/>
      <c r="C102" s="221"/>
      <c r="D102" s="221"/>
      <c r="E102" s="222"/>
    </row>
    <row r="103" spans="1:5" ht="15">
      <c r="A103" s="47">
        <v>1</v>
      </c>
      <c r="B103" s="48" t="s">
        <v>0</v>
      </c>
      <c r="C103" s="47">
        <f>SUM(C104:C106)</f>
        <v>8</v>
      </c>
      <c r="D103" s="47"/>
      <c r="E103" s="47">
        <f>SUM(E104:E106)</f>
        <v>9176</v>
      </c>
    </row>
    <row r="104" spans="1:5" ht="15">
      <c r="A104" s="49"/>
      <c r="B104" s="50" t="s">
        <v>8</v>
      </c>
      <c r="C104" s="49">
        <v>1</v>
      </c>
      <c r="D104" s="49">
        <v>1147</v>
      </c>
      <c r="E104" s="51">
        <f>C104*D104</f>
        <v>1147</v>
      </c>
    </row>
    <row r="105" spans="1:5" ht="15">
      <c r="A105" s="49"/>
      <c r="B105" s="50" t="s">
        <v>9</v>
      </c>
      <c r="C105" s="49">
        <v>3</v>
      </c>
      <c r="D105" s="49">
        <v>1147</v>
      </c>
      <c r="E105" s="51">
        <f>C105*D105</f>
        <v>3441</v>
      </c>
    </row>
    <row r="106" spans="1:5" ht="15">
      <c r="A106" s="49"/>
      <c r="B106" s="50" t="s">
        <v>10</v>
      </c>
      <c r="C106" s="49">
        <v>4</v>
      </c>
      <c r="D106" s="49">
        <v>1147</v>
      </c>
      <c r="E106" s="51">
        <f>C106*D106</f>
        <v>4588</v>
      </c>
    </row>
    <row r="107" spans="1:5" ht="15">
      <c r="A107" s="47">
        <v>2</v>
      </c>
      <c r="B107" s="48" t="s">
        <v>1</v>
      </c>
      <c r="C107" s="47">
        <f>SUM(C108:C108)</f>
        <v>10</v>
      </c>
      <c r="D107" s="47"/>
      <c r="E107" s="47">
        <f>SUM(E108:E108)</f>
        <v>11470</v>
      </c>
    </row>
    <row r="108" spans="1:5" ht="15">
      <c r="A108" s="49"/>
      <c r="B108" s="50" t="s">
        <v>10</v>
      </c>
      <c r="C108" s="49">
        <v>10</v>
      </c>
      <c r="D108" s="49">
        <v>1147</v>
      </c>
      <c r="E108" s="51">
        <f>C108*D108</f>
        <v>11470</v>
      </c>
    </row>
    <row r="109" spans="1:5" ht="15">
      <c r="A109" s="53"/>
      <c r="B109" s="48" t="s">
        <v>42</v>
      </c>
      <c r="C109" s="47">
        <f>C103+C107</f>
        <v>18</v>
      </c>
      <c r="D109" s="47"/>
      <c r="E109" s="47">
        <f>E103+E107</f>
        <v>20646</v>
      </c>
    </row>
    <row r="110" spans="1:5" ht="15">
      <c r="A110" s="54"/>
      <c r="B110" s="55" t="s">
        <v>71</v>
      </c>
      <c r="C110" s="56">
        <f>C61+C91+C101+C109</f>
        <v>151</v>
      </c>
      <c r="D110" s="56"/>
      <c r="E110" s="56">
        <f>E61+E91+E101+E109</f>
        <v>174269</v>
      </c>
    </row>
    <row r="111" spans="1:5" ht="23.25" customHeight="1">
      <c r="A111" s="47"/>
      <c r="B111" s="48" t="s">
        <v>55</v>
      </c>
      <c r="C111" s="47">
        <f>C28+C59+C110</f>
        <v>402</v>
      </c>
      <c r="D111" s="47"/>
      <c r="E111" s="47">
        <f>E28+E59+E110</f>
        <v>467834</v>
      </c>
    </row>
    <row r="115" spans="1:5" ht="15.75">
      <c r="A115" s="218" t="s">
        <v>77</v>
      </c>
      <c r="B115" s="218"/>
      <c r="C115"/>
      <c r="D115" t="s">
        <v>53</v>
      </c>
      <c r="E115" s="58" t="s">
        <v>65</v>
      </c>
    </row>
    <row r="116" spans="1:5" ht="15">
      <c r="A116"/>
      <c r="B116"/>
      <c r="C116"/>
      <c r="D116"/>
      <c r="E116" t="s">
        <v>54</v>
      </c>
    </row>
    <row r="117" spans="1:5" ht="19.5" customHeight="1">
      <c r="A117" s="219" t="s">
        <v>63</v>
      </c>
      <c r="B117" s="219"/>
      <c r="C117"/>
      <c r="D117" t="s">
        <v>53</v>
      </c>
      <c r="E117" s="58" t="s">
        <v>66</v>
      </c>
    </row>
    <row r="118" spans="1:5" ht="15">
      <c r="A118"/>
      <c r="B118"/>
      <c r="C118"/>
      <c r="D118"/>
      <c r="E118" t="s">
        <v>54</v>
      </c>
    </row>
    <row r="119" spans="1:5" ht="15">
      <c r="A119"/>
      <c r="B119"/>
      <c r="C119"/>
      <c r="D119"/>
      <c r="E119"/>
    </row>
    <row r="120" spans="2:3" ht="15">
      <c r="B120" t="s">
        <v>67</v>
      </c>
      <c r="C120" s="31"/>
    </row>
    <row r="121" spans="2:3" ht="15">
      <c r="B121" t="s">
        <v>72</v>
      </c>
      <c r="C121" s="31"/>
    </row>
  </sheetData>
  <mergeCells count="18">
    <mergeCell ref="A115:B115"/>
    <mergeCell ref="A117:B117"/>
    <mergeCell ref="A92:E92"/>
    <mergeCell ref="A102:E102"/>
    <mergeCell ref="A15:E15"/>
    <mergeCell ref="A29:E29"/>
    <mergeCell ref="A60:E60"/>
    <mergeCell ref="A65:E65"/>
    <mergeCell ref="A10:E10"/>
    <mergeCell ref="A11:E11"/>
    <mergeCell ref="A12:E12"/>
    <mergeCell ref="C1:E1"/>
    <mergeCell ref="C2:E2"/>
    <mergeCell ref="C3:E3"/>
    <mergeCell ref="A9:E9"/>
    <mergeCell ref="C4:E4"/>
    <mergeCell ref="C5:E5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1"/>
  <sheetViews>
    <sheetView view="pageBreakPreview" zoomScaleSheetLayoutView="100" workbookViewId="0" topLeftCell="A457">
      <selection activeCell="B489" sqref="B489"/>
    </sheetView>
  </sheetViews>
  <sheetFormatPr defaultColWidth="9.00390625" defaultRowHeight="14.25" customHeight="1"/>
  <cols>
    <col min="1" max="1" width="5.25390625" style="60" customWidth="1"/>
    <col min="2" max="2" width="41.00390625" style="60" customWidth="1"/>
    <col min="3" max="3" width="14.75390625" style="61" customWidth="1"/>
    <col min="4" max="4" width="13.875" style="61" customWidth="1"/>
    <col min="5" max="5" width="18.75390625" style="61" customWidth="1"/>
    <col min="6" max="16384" width="9.125" style="60" customWidth="1"/>
  </cols>
  <sheetData>
    <row r="1" spans="4:5" ht="14.25" customHeight="1">
      <c r="D1" s="264"/>
      <c r="E1" s="264"/>
    </row>
    <row r="2" spans="2:5" ht="21" customHeight="1">
      <c r="B2" s="62"/>
      <c r="C2" s="265" t="s">
        <v>49</v>
      </c>
      <c r="D2" s="265"/>
      <c r="E2" s="265"/>
    </row>
    <row r="3" spans="2:5" ht="42" customHeight="1">
      <c r="B3" s="63"/>
      <c r="C3" s="266" t="s">
        <v>178</v>
      </c>
      <c r="D3" s="266"/>
      <c r="E3" s="266"/>
    </row>
    <row r="4" spans="2:5" ht="27.75" customHeight="1">
      <c r="B4" s="45"/>
      <c r="C4" s="265" t="s">
        <v>181</v>
      </c>
      <c r="D4" s="265"/>
      <c r="E4" s="265"/>
    </row>
    <row r="5" spans="2:5" ht="21" customHeight="1">
      <c r="B5" s="45"/>
      <c r="C5" s="257" t="s">
        <v>80</v>
      </c>
      <c r="D5" s="257"/>
      <c r="E5" s="181" t="s">
        <v>65</v>
      </c>
    </row>
    <row r="6" spans="3:5" ht="14.25" customHeight="1">
      <c r="C6" s="167" t="s">
        <v>137</v>
      </c>
      <c r="D6" s="168"/>
      <c r="E6" s="169" t="s">
        <v>25</v>
      </c>
    </row>
    <row r="7" spans="1:5" ht="14.25" customHeight="1">
      <c r="A7" s="64"/>
      <c r="B7" s="64"/>
      <c r="C7" s="257"/>
      <c r="D7" s="257"/>
      <c r="E7" s="65"/>
    </row>
    <row r="8" spans="1:5" ht="21.75" customHeight="1">
      <c r="A8" s="202" t="s">
        <v>162</v>
      </c>
      <c r="B8" s="202"/>
      <c r="C8" s="202"/>
      <c r="D8" s="202"/>
      <c r="E8" s="202"/>
    </row>
    <row r="9" spans="1:5" ht="14.25" customHeight="1">
      <c r="A9" s="196" t="s">
        <v>179</v>
      </c>
      <c r="B9" s="197"/>
      <c r="C9" s="197"/>
      <c r="D9" s="197"/>
      <c r="E9" s="197"/>
    </row>
    <row r="10" spans="1:5" ht="14.25" customHeight="1">
      <c r="A10" s="196" t="s">
        <v>74</v>
      </c>
      <c r="B10" s="197"/>
      <c r="C10" s="197"/>
      <c r="D10" s="197"/>
      <c r="E10" s="197"/>
    </row>
    <row r="11" spans="1:5" ht="15" customHeight="1" thickBot="1">
      <c r="A11" s="66" t="s">
        <v>75</v>
      </c>
      <c r="B11" s="64"/>
      <c r="C11" s="67"/>
      <c r="D11" s="67"/>
      <c r="E11" s="68"/>
    </row>
    <row r="12" spans="1:5" s="69" customFormat="1" ht="14.25" customHeight="1">
      <c r="A12" s="258" t="s">
        <v>81</v>
      </c>
      <c r="B12" s="260" t="s">
        <v>82</v>
      </c>
      <c r="C12" s="262" t="s">
        <v>5</v>
      </c>
      <c r="D12" s="267" t="s">
        <v>6</v>
      </c>
      <c r="E12" s="255" t="s">
        <v>7</v>
      </c>
    </row>
    <row r="13" spans="1:5" s="69" customFormat="1" ht="14.25" customHeight="1">
      <c r="A13" s="259"/>
      <c r="B13" s="261"/>
      <c r="C13" s="263"/>
      <c r="D13" s="268"/>
      <c r="E13" s="256"/>
    </row>
    <row r="14" spans="1:5" s="69" customFormat="1" ht="27.75" customHeight="1">
      <c r="A14" s="259"/>
      <c r="B14" s="261"/>
      <c r="C14" s="263"/>
      <c r="D14" s="268"/>
      <c r="E14" s="256"/>
    </row>
    <row r="15" spans="1:5" s="69" customFormat="1" ht="14.25" customHeight="1">
      <c r="A15" s="70">
        <v>1</v>
      </c>
      <c r="B15" s="71">
        <v>2</v>
      </c>
      <c r="C15" s="71">
        <v>3</v>
      </c>
      <c r="D15" s="72">
        <v>4</v>
      </c>
      <c r="E15" s="73">
        <v>5</v>
      </c>
    </row>
    <row r="16" spans="1:6" s="69" customFormat="1" ht="14.25" customHeight="1">
      <c r="A16" s="162">
        <v>1</v>
      </c>
      <c r="B16" s="226" t="s">
        <v>83</v>
      </c>
      <c r="C16" s="226"/>
      <c r="D16" s="226"/>
      <c r="E16" s="227"/>
      <c r="F16" s="74"/>
    </row>
    <row r="17" spans="1:6" s="69" customFormat="1" ht="14.25" customHeight="1">
      <c r="A17" s="223"/>
      <c r="B17" s="75" t="s">
        <v>11</v>
      </c>
      <c r="C17" s="76">
        <v>1</v>
      </c>
      <c r="D17" s="156">
        <v>1456</v>
      </c>
      <c r="E17" s="78">
        <f>C17*D17</f>
        <v>1456</v>
      </c>
      <c r="F17" s="74"/>
    </row>
    <row r="18" spans="1:6" s="69" customFormat="1" ht="15" customHeight="1">
      <c r="A18" s="224"/>
      <c r="B18" s="79" t="s">
        <v>0</v>
      </c>
      <c r="C18" s="80">
        <v>1</v>
      </c>
      <c r="D18" s="156">
        <v>1147</v>
      </c>
      <c r="E18" s="81">
        <f>C18*D18</f>
        <v>1147</v>
      </c>
      <c r="F18" s="74"/>
    </row>
    <row r="19" spans="1:6" s="69" customFormat="1" ht="13.5" customHeight="1">
      <c r="A19" s="224"/>
      <c r="B19" s="79" t="s">
        <v>1</v>
      </c>
      <c r="C19" s="80">
        <v>1</v>
      </c>
      <c r="D19" s="156">
        <v>1147</v>
      </c>
      <c r="E19" s="81">
        <f>C19*D19</f>
        <v>1147</v>
      </c>
      <c r="F19" s="74"/>
    </row>
    <row r="20" spans="1:6" s="69" customFormat="1" ht="14.25" customHeight="1">
      <c r="A20" s="194"/>
      <c r="B20" s="82" t="s">
        <v>84</v>
      </c>
      <c r="C20" s="83">
        <f>SUM(C17:C19)</f>
        <v>3</v>
      </c>
      <c r="D20" s="84"/>
      <c r="E20" s="85">
        <f>SUM(E17:E19)</f>
        <v>3750</v>
      </c>
      <c r="F20" s="74"/>
    </row>
    <row r="21" spans="1:5" s="69" customFormat="1" ht="14.25" customHeight="1">
      <c r="A21" s="195" t="s">
        <v>85</v>
      </c>
      <c r="B21" s="193"/>
      <c r="C21" s="193"/>
      <c r="D21" s="193"/>
      <c r="E21" s="225"/>
    </row>
    <row r="22" spans="1:5" s="69" customFormat="1" ht="14.25" customHeight="1">
      <c r="A22" s="223"/>
      <c r="B22" s="75" t="s">
        <v>40</v>
      </c>
      <c r="C22" s="76">
        <v>1</v>
      </c>
      <c r="D22" s="156">
        <v>1303</v>
      </c>
      <c r="E22" s="81">
        <f>C22*D22</f>
        <v>1303</v>
      </c>
    </row>
    <row r="23" spans="1:6" s="69" customFormat="1" ht="14.25" customHeight="1">
      <c r="A23" s="224"/>
      <c r="B23" s="269" t="s">
        <v>138</v>
      </c>
      <c r="C23" s="270"/>
      <c r="D23" s="270"/>
      <c r="E23" s="271"/>
      <c r="F23" s="60"/>
    </row>
    <row r="24" spans="1:6" s="69" customFormat="1" ht="14.25" customHeight="1">
      <c r="A24" s="224"/>
      <c r="B24" s="86" t="s">
        <v>41</v>
      </c>
      <c r="C24" s="76">
        <v>1</v>
      </c>
      <c r="D24" s="156">
        <v>1185</v>
      </c>
      <c r="E24" s="78">
        <f>C24*D24</f>
        <v>1185</v>
      </c>
      <c r="F24" s="60"/>
    </row>
    <row r="25" spans="1:5" ht="14.25" customHeight="1">
      <c r="A25" s="224"/>
      <c r="B25" s="86" t="s">
        <v>28</v>
      </c>
      <c r="C25" s="76">
        <v>1</v>
      </c>
      <c r="D25" s="156">
        <v>1147</v>
      </c>
      <c r="E25" s="78">
        <f>C25*D25</f>
        <v>1147</v>
      </c>
    </row>
    <row r="26" spans="1:5" ht="14.25" customHeight="1">
      <c r="A26" s="224"/>
      <c r="B26" s="86" t="s">
        <v>0</v>
      </c>
      <c r="C26" s="76">
        <v>4</v>
      </c>
      <c r="D26" s="156">
        <v>1147</v>
      </c>
      <c r="E26" s="78">
        <f aca="true" t="shared" si="0" ref="E26:E40">C26*D26</f>
        <v>4588</v>
      </c>
    </row>
    <row r="27" spans="1:5" ht="14.25" customHeight="1">
      <c r="A27" s="224"/>
      <c r="B27" s="86" t="s">
        <v>1</v>
      </c>
      <c r="C27" s="76">
        <v>5</v>
      </c>
      <c r="D27" s="156">
        <v>1147</v>
      </c>
      <c r="E27" s="78">
        <f t="shared" si="0"/>
        <v>5735</v>
      </c>
    </row>
    <row r="28" spans="1:6" ht="14.25" customHeight="1">
      <c r="A28" s="224"/>
      <c r="B28" s="86" t="s">
        <v>12</v>
      </c>
      <c r="C28" s="76">
        <v>1</v>
      </c>
      <c r="D28" s="156">
        <v>1147</v>
      </c>
      <c r="E28" s="78">
        <f t="shared" si="0"/>
        <v>1147</v>
      </c>
      <c r="F28" s="69"/>
    </row>
    <row r="29" spans="1:5" s="69" customFormat="1" ht="14.25" customHeight="1">
      <c r="A29" s="224"/>
      <c r="B29" s="86" t="s">
        <v>13</v>
      </c>
      <c r="C29" s="76">
        <v>2</v>
      </c>
      <c r="D29" s="156">
        <v>1147</v>
      </c>
      <c r="E29" s="78">
        <f t="shared" si="0"/>
        <v>2294</v>
      </c>
    </row>
    <row r="30" spans="1:5" s="69" customFormat="1" ht="15.75" customHeight="1">
      <c r="A30" s="224"/>
      <c r="B30" s="86" t="s">
        <v>86</v>
      </c>
      <c r="C30" s="76">
        <v>2</v>
      </c>
      <c r="D30" s="156">
        <v>1147</v>
      </c>
      <c r="E30" s="78">
        <f t="shared" si="0"/>
        <v>2294</v>
      </c>
    </row>
    <row r="31" spans="1:5" s="69" customFormat="1" ht="14.25" customHeight="1">
      <c r="A31" s="224"/>
      <c r="B31" s="86" t="s">
        <v>60</v>
      </c>
      <c r="C31" s="76">
        <v>2</v>
      </c>
      <c r="D31" s="156">
        <v>1147</v>
      </c>
      <c r="E31" s="78">
        <f t="shared" si="0"/>
        <v>2294</v>
      </c>
    </row>
    <row r="32" spans="1:5" s="69" customFormat="1" ht="14.25" customHeight="1">
      <c r="A32" s="224"/>
      <c r="B32" s="86" t="s">
        <v>59</v>
      </c>
      <c r="C32" s="76">
        <v>1</v>
      </c>
      <c r="D32" s="156">
        <v>1147</v>
      </c>
      <c r="E32" s="78">
        <f t="shared" si="0"/>
        <v>1147</v>
      </c>
    </row>
    <row r="33" spans="1:5" s="69" customFormat="1" ht="26.25" customHeight="1">
      <c r="A33" s="224"/>
      <c r="B33" s="87" t="s">
        <v>87</v>
      </c>
      <c r="C33" s="76">
        <v>1.5</v>
      </c>
      <c r="D33" s="156">
        <v>1147</v>
      </c>
      <c r="E33" s="78">
        <f t="shared" si="0"/>
        <v>1720.5</v>
      </c>
    </row>
    <row r="34" spans="1:5" s="69" customFormat="1" ht="14.25" customHeight="1">
      <c r="A34" s="224"/>
      <c r="B34" s="87" t="s">
        <v>58</v>
      </c>
      <c r="C34" s="76">
        <v>1</v>
      </c>
      <c r="D34" s="156">
        <v>1147</v>
      </c>
      <c r="E34" s="78">
        <f t="shared" si="0"/>
        <v>1147</v>
      </c>
    </row>
    <row r="35" spans="1:5" s="69" customFormat="1" ht="15.75" customHeight="1">
      <c r="A35" s="224"/>
      <c r="B35" s="88" t="s">
        <v>42</v>
      </c>
      <c r="C35" s="76">
        <f>SUM(C24:C34)</f>
        <v>21.5</v>
      </c>
      <c r="D35" s="77"/>
      <c r="E35" s="78">
        <f>SUM(E24:E34)</f>
        <v>24698.5</v>
      </c>
    </row>
    <row r="36" spans="1:5" s="69" customFormat="1" ht="14.25" customHeight="1">
      <c r="A36" s="224"/>
      <c r="B36" s="242" t="s">
        <v>131</v>
      </c>
      <c r="C36" s="243"/>
      <c r="D36" s="243"/>
      <c r="E36" s="89"/>
    </row>
    <row r="37" spans="1:5" s="69" customFormat="1" ht="14.25" customHeight="1">
      <c r="A37" s="224"/>
      <c r="B37" s="79" t="s">
        <v>41</v>
      </c>
      <c r="C37" s="90">
        <v>1</v>
      </c>
      <c r="D37" s="157">
        <v>1185</v>
      </c>
      <c r="E37" s="91">
        <f t="shared" si="0"/>
        <v>1185</v>
      </c>
    </row>
    <row r="38" spans="1:5" s="69" customFormat="1" ht="14.25" customHeight="1">
      <c r="A38" s="224"/>
      <c r="B38" s="92" t="s">
        <v>88</v>
      </c>
      <c r="C38" s="93">
        <v>4</v>
      </c>
      <c r="D38" s="158">
        <v>1147</v>
      </c>
      <c r="E38" s="95">
        <f t="shared" si="0"/>
        <v>4588</v>
      </c>
    </row>
    <row r="39" spans="1:5" s="69" customFormat="1" ht="14.25" customHeight="1">
      <c r="A39" s="224"/>
      <c r="B39" s="96" t="s">
        <v>84</v>
      </c>
      <c r="C39" s="93">
        <f>SUM(C37:C38)</f>
        <v>5</v>
      </c>
      <c r="D39" s="94"/>
      <c r="E39" s="95">
        <f>SUM(E37:E38)</f>
        <v>5773</v>
      </c>
    </row>
    <row r="40" spans="1:5" s="69" customFormat="1" ht="14.25" customHeight="1">
      <c r="A40" s="224"/>
      <c r="B40" s="86" t="s">
        <v>0</v>
      </c>
      <c r="C40" s="76">
        <v>1</v>
      </c>
      <c r="D40" s="156">
        <v>1147</v>
      </c>
      <c r="E40" s="78">
        <f t="shared" si="0"/>
        <v>1147</v>
      </c>
    </row>
    <row r="41" spans="1:5" s="69" customFormat="1" ht="14.25" customHeight="1">
      <c r="A41" s="194"/>
      <c r="B41" s="98" t="s">
        <v>42</v>
      </c>
      <c r="C41" s="99">
        <f>C22+C35+C39+C40</f>
        <v>28.5</v>
      </c>
      <c r="D41" s="76"/>
      <c r="E41" s="100">
        <f>E22+E35+E39+E40</f>
        <v>32921.5</v>
      </c>
    </row>
    <row r="42" spans="1:5" s="69" customFormat="1" ht="14.25" customHeight="1">
      <c r="A42" s="155"/>
      <c r="B42" s="236" t="s">
        <v>136</v>
      </c>
      <c r="C42" s="236"/>
      <c r="D42" s="236"/>
      <c r="E42" s="237"/>
    </row>
    <row r="43" spans="1:5" s="69" customFormat="1" ht="15" customHeight="1">
      <c r="A43" s="223"/>
      <c r="B43" s="87" t="s">
        <v>41</v>
      </c>
      <c r="C43" s="76">
        <v>1</v>
      </c>
      <c r="D43" s="156">
        <v>1209</v>
      </c>
      <c r="E43" s="78">
        <f>C43*D43</f>
        <v>1209</v>
      </c>
    </row>
    <row r="44" spans="1:5" s="69" customFormat="1" ht="15" customHeight="1">
      <c r="A44" s="224"/>
      <c r="B44" s="86" t="s">
        <v>28</v>
      </c>
      <c r="C44" s="76">
        <v>2</v>
      </c>
      <c r="D44" s="156">
        <v>1148</v>
      </c>
      <c r="E44" s="78">
        <f aca="true" t="shared" si="1" ref="E44:E50">C44*D44</f>
        <v>2296</v>
      </c>
    </row>
    <row r="45" spans="1:5" s="69" customFormat="1" ht="14.25" customHeight="1">
      <c r="A45" s="224"/>
      <c r="B45" s="86" t="s">
        <v>29</v>
      </c>
      <c r="C45" s="76">
        <v>6</v>
      </c>
      <c r="D45" s="156">
        <v>1147</v>
      </c>
      <c r="E45" s="78">
        <f t="shared" si="1"/>
        <v>6882</v>
      </c>
    </row>
    <row r="46" spans="1:5" s="69" customFormat="1" ht="14.25" customHeight="1">
      <c r="A46" s="224"/>
      <c r="B46" s="86" t="s">
        <v>89</v>
      </c>
      <c r="C46" s="76">
        <v>6</v>
      </c>
      <c r="D46" s="156">
        <v>1147</v>
      </c>
      <c r="E46" s="78">
        <f t="shared" si="1"/>
        <v>6882</v>
      </c>
    </row>
    <row r="47" spans="1:5" s="69" customFormat="1" ht="14.25" customHeight="1">
      <c r="A47" s="224"/>
      <c r="B47" s="86" t="s">
        <v>27</v>
      </c>
      <c r="C47" s="76">
        <v>6</v>
      </c>
      <c r="D47" s="156">
        <v>1147</v>
      </c>
      <c r="E47" s="78">
        <f t="shared" si="1"/>
        <v>6882</v>
      </c>
    </row>
    <row r="48" spans="1:5" s="69" customFormat="1" ht="14.25" customHeight="1">
      <c r="A48" s="224"/>
      <c r="B48" s="86" t="s">
        <v>0</v>
      </c>
      <c r="C48" s="76">
        <v>2</v>
      </c>
      <c r="D48" s="156">
        <v>1147</v>
      </c>
      <c r="E48" s="78">
        <f t="shared" si="1"/>
        <v>2294</v>
      </c>
    </row>
    <row r="49" spans="1:5" s="69" customFormat="1" ht="14.25" customHeight="1">
      <c r="A49" s="224"/>
      <c r="B49" s="86" t="s">
        <v>14</v>
      </c>
      <c r="C49" s="76">
        <v>1</v>
      </c>
      <c r="D49" s="156">
        <v>1147</v>
      </c>
      <c r="E49" s="78">
        <f t="shared" si="1"/>
        <v>1147</v>
      </c>
    </row>
    <row r="50" spans="1:5" s="69" customFormat="1" ht="14.25" customHeight="1">
      <c r="A50" s="224"/>
      <c r="B50" s="86" t="s">
        <v>31</v>
      </c>
      <c r="C50" s="76">
        <v>2</v>
      </c>
      <c r="D50" s="156">
        <v>1147</v>
      </c>
      <c r="E50" s="78">
        <f t="shared" si="1"/>
        <v>2294</v>
      </c>
    </row>
    <row r="51" spans="1:5" s="69" customFormat="1" ht="14.25" customHeight="1">
      <c r="A51" s="194"/>
      <c r="B51" s="98" t="s">
        <v>42</v>
      </c>
      <c r="C51" s="99">
        <f>SUM(C43:C50)</f>
        <v>26</v>
      </c>
      <c r="D51" s="77"/>
      <c r="E51" s="100">
        <f>SUM(E43:E50)</f>
        <v>29886</v>
      </c>
    </row>
    <row r="52" spans="1:5" s="69" customFormat="1" ht="14.25" customHeight="1">
      <c r="A52" s="159"/>
      <c r="B52" s="232" t="s">
        <v>141</v>
      </c>
      <c r="C52" s="232"/>
      <c r="D52" s="232"/>
      <c r="E52" s="233"/>
    </row>
    <row r="53" spans="1:5" s="69" customFormat="1" ht="17.25" customHeight="1">
      <c r="A53" s="223"/>
      <c r="B53" s="87" t="s">
        <v>41</v>
      </c>
      <c r="C53" s="76">
        <v>1</v>
      </c>
      <c r="D53" s="156">
        <v>1209</v>
      </c>
      <c r="E53" s="78">
        <f>C53*D53</f>
        <v>1209</v>
      </c>
    </row>
    <row r="54" spans="1:6" s="69" customFormat="1" ht="14.25" customHeight="1">
      <c r="A54" s="224"/>
      <c r="B54" s="86" t="s">
        <v>28</v>
      </c>
      <c r="C54" s="76">
        <v>2</v>
      </c>
      <c r="D54" s="156">
        <v>1148</v>
      </c>
      <c r="E54" s="78">
        <f aca="true" t="shared" si="2" ref="E54:E60">C54*D54</f>
        <v>2296</v>
      </c>
      <c r="F54" s="60"/>
    </row>
    <row r="55" spans="1:6" s="69" customFormat="1" ht="14.25" customHeight="1">
      <c r="A55" s="224"/>
      <c r="B55" s="86" t="s">
        <v>29</v>
      </c>
      <c r="C55" s="76">
        <v>6</v>
      </c>
      <c r="D55" s="156">
        <v>1147</v>
      </c>
      <c r="E55" s="78">
        <f t="shared" si="2"/>
        <v>6882</v>
      </c>
      <c r="F55" s="60"/>
    </row>
    <row r="56" spans="1:6" s="69" customFormat="1" ht="14.25" customHeight="1">
      <c r="A56" s="224"/>
      <c r="B56" s="86" t="s">
        <v>89</v>
      </c>
      <c r="C56" s="76">
        <v>7</v>
      </c>
      <c r="D56" s="156">
        <v>1147</v>
      </c>
      <c r="E56" s="78">
        <f t="shared" si="2"/>
        <v>8029</v>
      </c>
      <c r="F56" s="60"/>
    </row>
    <row r="57" spans="1:6" s="69" customFormat="1" ht="14.25" customHeight="1">
      <c r="A57" s="224"/>
      <c r="B57" s="86" t="s">
        <v>27</v>
      </c>
      <c r="C57" s="76">
        <v>4</v>
      </c>
      <c r="D57" s="156">
        <v>1147</v>
      </c>
      <c r="E57" s="78">
        <f t="shared" si="2"/>
        <v>4588</v>
      </c>
      <c r="F57" s="60"/>
    </row>
    <row r="58" spans="1:6" s="69" customFormat="1" ht="14.25" customHeight="1">
      <c r="A58" s="224"/>
      <c r="B58" s="86" t="s">
        <v>0</v>
      </c>
      <c r="C58" s="76">
        <v>2</v>
      </c>
      <c r="D58" s="156">
        <v>1147</v>
      </c>
      <c r="E58" s="78">
        <f t="shared" si="2"/>
        <v>2294</v>
      </c>
      <c r="F58" s="60"/>
    </row>
    <row r="59" spans="1:6" s="69" customFormat="1" ht="14.25" customHeight="1">
      <c r="A59" s="224"/>
      <c r="B59" s="86" t="s">
        <v>14</v>
      </c>
      <c r="C59" s="76">
        <v>1</v>
      </c>
      <c r="D59" s="156">
        <v>1147</v>
      </c>
      <c r="E59" s="78">
        <f t="shared" si="2"/>
        <v>1147</v>
      </c>
      <c r="F59" s="60"/>
    </row>
    <row r="60" spans="1:6" s="69" customFormat="1" ht="14.25" customHeight="1">
      <c r="A60" s="194"/>
      <c r="B60" s="86" t="s">
        <v>31</v>
      </c>
      <c r="C60" s="76">
        <v>2</v>
      </c>
      <c r="D60" s="156">
        <v>1147</v>
      </c>
      <c r="E60" s="78">
        <f t="shared" si="2"/>
        <v>2294</v>
      </c>
      <c r="F60" s="60"/>
    </row>
    <row r="61" spans="1:6" s="69" customFormat="1" ht="14.25" customHeight="1">
      <c r="A61" s="97"/>
      <c r="B61" s="98" t="s">
        <v>42</v>
      </c>
      <c r="C61" s="99">
        <f>SUM(C53:C60)</f>
        <v>25</v>
      </c>
      <c r="D61" s="77"/>
      <c r="E61" s="100">
        <f>SUM(E53:E60)</f>
        <v>28739</v>
      </c>
      <c r="F61" s="60"/>
    </row>
    <row r="62" spans="1:5" ht="14.25" customHeight="1">
      <c r="A62" s="101"/>
      <c r="B62" s="102" t="s">
        <v>90</v>
      </c>
      <c r="C62" s="103">
        <f>C20+C41+C51+C61</f>
        <v>82.5</v>
      </c>
      <c r="D62" s="104"/>
      <c r="E62" s="105">
        <f>E20+E41+E51+E61</f>
        <v>95296.5</v>
      </c>
    </row>
    <row r="63" spans="1:5" s="161" customFormat="1" ht="14.25" customHeight="1">
      <c r="A63" s="160">
        <v>2</v>
      </c>
      <c r="B63" s="226" t="s">
        <v>91</v>
      </c>
      <c r="C63" s="226"/>
      <c r="D63" s="226"/>
      <c r="E63" s="227"/>
    </row>
    <row r="64" spans="1:5" ht="14.25" customHeight="1">
      <c r="A64" s="223"/>
      <c r="B64" s="75" t="s">
        <v>11</v>
      </c>
      <c r="C64" s="76">
        <v>1</v>
      </c>
      <c r="D64" s="156">
        <v>1440</v>
      </c>
      <c r="E64" s="81">
        <f>C64*D64</f>
        <v>1440</v>
      </c>
    </row>
    <row r="65" spans="1:5" ht="14.25" customHeight="1">
      <c r="A65" s="224"/>
      <c r="B65" s="79" t="s">
        <v>0</v>
      </c>
      <c r="C65" s="106">
        <v>1</v>
      </c>
      <c r="D65" s="156">
        <v>1147</v>
      </c>
      <c r="E65" s="81">
        <f>C65*D65</f>
        <v>1147</v>
      </c>
    </row>
    <row r="66" spans="1:5" ht="14.25" customHeight="1">
      <c r="A66" s="224"/>
      <c r="B66" s="79" t="s">
        <v>1</v>
      </c>
      <c r="C66" s="106">
        <v>1</v>
      </c>
      <c r="D66" s="156">
        <v>1147</v>
      </c>
      <c r="E66" s="81">
        <f>C66*D66</f>
        <v>1147</v>
      </c>
    </row>
    <row r="67" spans="1:5" ht="14.25" customHeight="1">
      <c r="A67" s="194"/>
      <c r="B67" s="107" t="s">
        <v>84</v>
      </c>
      <c r="C67" s="108">
        <f>SUM(C64:C66)</f>
        <v>3</v>
      </c>
      <c r="D67" s="109"/>
      <c r="E67" s="110">
        <f>SUM(E64:E66)</f>
        <v>3734</v>
      </c>
    </row>
    <row r="68" spans="1:5" ht="13.5" customHeight="1">
      <c r="A68" s="163"/>
      <c r="B68" s="253" t="s">
        <v>132</v>
      </c>
      <c r="C68" s="253"/>
      <c r="D68" s="253"/>
      <c r="E68" s="254"/>
    </row>
    <row r="69" spans="1:5" ht="14.25" customHeight="1">
      <c r="A69" s="223"/>
      <c r="B69" s="75" t="s">
        <v>40</v>
      </c>
      <c r="C69" s="76">
        <v>1</v>
      </c>
      <c r="D69" s="156">
        <v>1147</v>
      </c>
      <c r="E69" s="78">
        <f>C69*D69</f>
        <v>1147</v>
      </c>
    </row>
    <row r="70" spans="1:5" ht="28.5" customHeight="1">
      <c r="A70" s="224"/>
      <c r="B70" s="242" t="s">
        <v>133</v>
      </c>
      <c r="C70" s="243"/>
      <c r="D70" s="243"/>
      <c r="E70" s="244"/>
    </row>
    <row r="71" spans="1:5" s="69" customFormat="1" ht="17.25" customHeight="1">
      <c r="A71" s="224"/>
      <c r="B71" s="86" t="s">
        <v>41</v>
      </c>
      <c r="C71" s="76">
        <v>1</v>
      </c>
      <c r="D71" s="156">
        <v>1147</v>
      </c>
      <c r="E71" s="81">
        <f>C71*D71</f>
        <v>1147</v>
      </c>
    </row>
    <row r="72" spans="1:5" s="69" customFormat="1" ht="14.25" customHeight="1">
      <c r="A72" s="224"/>
      <c r="B72" s="86" t="s">
        <v>0</v>
      </c>
      <c r="C72" s="76">
        <v>1</v>
      </c>
      <c r="D72" s="156">
        <v>1147</v>
      </c>
      <c r="E72" s="81">
        <f>C72*D72</f>
        <v>1147</v>
      </c>
    </row>
    <row r="73" spans="1:5" s="69" customFormat="1" ht="14.25" customHeight="1">
      <c r="A73" s="224"/>
      <c r="B73" s="75" t="s">
        <v>1</v>
      </c>
      <c r="C73" s="76">
        <v>3</v>
      </c>
      <c r="D73" s="156">
        <v>1147</v>
      </c>
      <c r="E73" s="81">
        <f>C73*D73</f>
        <v>3441</v>
      </c>
    </row>
    <row r="74" spans="1:5" ht="14.25" customHeight="1">
      <c r="A74" s="224"/>
      <c r="B74" s="98" t="s">
        <v>42</v>
      </c>
      <c r="C74" s="99">
        <f>C71+C72+C73</f>
        <v>5</v>
      </c>
      <c r="D74" s="77"/>
      <c r="E74" s="100">
        <f>E71+E72+E73</f>
        <v>5735</v>
      </c>
    </row>
    <row r="75" spans="1:5" ht="27.75" customHeight="1">
      <c r="A75" s="224"/>
      <c r="B75" s="242" t="s">
        <v>134</v>
      </c>
      <c r="C75" s="243"/>
      <c r="D75" s="243"/>
      <c r="E75" s="244"/>
    </row>
    <row r="76" spans="1:5" ht="14.25" customHeight="1">
      <c r="A76" s="224"/>
      <c r="B76" s="86" t="s">
        <v>41</v>
      </c>
      <c r="C76" s="76">
        <v>1</v>
      </c>
      <c r="D76" s="156">
        <v>1147</v>
      </c>
      <c r="E76" s="81">
        <f>C76*D76</f>
        <v>1147</v>
      </c>
    </row>
    <row r="77" spans="1:5" s="69" customFormat="1" ht="14.25" customHeight="1">
      <c r="A77" s="224"/>
      <c r="B77" s="86" t="s">
        <v>0</v>
      </c>
      <c r="C77" s="76">
        <v>1</v>
      </c>
      <c r="D77" s="156">
        <v>1147</v>
      </c>
      <c r="E77" s="78">
        <f>C77*D77</f>
        <v>1147</v>
      </c>
    </row>
    <row r="78" spans="1:5" s="69" customFormat="1" ht="14.25" customHeight="1">
      <c r="A78" s="224"/>
      <c r="B78" s="86" t="s">
        <v>1</v>
      </c>
      <c r="C78" s="76">
        <v>1</v>
      </c>
      <c r="D78" s="156">
        <v>1147</v>
      </c>
      <c r="E78" s="78">
        <f>C78*D78</f>
        <v>1147</v>
      </c>
    </row>
    <row r="79" spans="1:5" s="69" customFormat="1" ht="14.25" customHeight="1">
      <c r="A79" s="224"/>
      <c r="B79" s="98" t="s">
        <v>42</v>
      </c>
      <c r="C79" s="99">
        <f>C76+C77+C78</f>
        <v>3</v>
      </c>
      <c r="D79" s="156"/>
      <c r="E79" s="100">
        <f>E76+E77+E78</f>
        <v>3441</v>
      </c>
    </row>
    <row r="80" spans="1:5" s="69" customFormat="1" ht="14.25" customHeight="1">
      <c r="A80" s="224"/>
      <c r="B80" s="242" t="s">
        <v>135</v>
      </c>
      <c r="C80" s="243"/>
      <c r="D80" s="243"/>
      <c r="E80" s="244"/>
    </row>
    <row r="81" spans="1:6" s="69" customFormat="1" ht="14.25" customHeight="1">
      <c r="A81" s="224"/>
      <c r="B81" s="92" t="s">
        <v>92</v>
      </c>
      <c r="C81" s="93">
        <v>1</v>
      </c>
      <c r="D81" s="158">
        <v>1147</v>
      </c>
      <c r="E81" s="78">
        <f>C81*D81</f>
        <v>1147</v>
      </c>
      <c r="F81" s="111"/>
    </row>
    <row r="82" spans="1:5" s="69" customFormat="1" ht="14.25" customHeight="1">
      <c r="A82" s="224"/>
      <c r="B82" s="92" t="s">
        <v>93</v>
      </c>
      <c r="C82" s="76">
        <v>1</v>
      </c>
      <c r="D82" s="156">
        <v>1147</v>
      </c>
      <c r="E82" s="78">
        <f>C82*D82</f>
        <v>1147</v>
      </c>
    </row>
    <row r="83" spans="1:5" s="69" customFormat="1" ht="14.25" customHeight="1">
      <c r="A83" s="224"/>
      <c r="B83" s="96" t="s">
        <v>42</v>
      </c>
      <c r="C83" s="112">
        <f>C81+C82</f>
        <v>2</v>
      </c>
      <c r="D83" s="156"/>
      <c r="E83" s="100">
        <f>E81+E82</f>
        <v>2294</v>
      </c>
    </row>
    <row r="84" spans="1:5" s="69" customFormat="1" ht="14.25" customHeight="1">
      <c r="A84" s="224"/>
      <c r="B84" s="86" t="s">
        <v>0</v>
      </c>
      <c r="C84" s="76">
        <v>1</v>
      </c>
      <c r="D84" s="156">
        <v>1147</v>
      </c>
      <c r="E84" s="78">
        <f>C84*D84</f>
        <v>1147</v>
      </c>
    </row>
    <row r="85" spans="1:5" s="69" customFormat="1" ht="14.25" customHeight="1">
      <c r="A85" s="194"/>
      <c r="B85" s="98" t="s">
        <v>42</v>
      </c>
      <c r="C85" s="99">
        <f>C69+C74+C79+C83+C84</f>
        <v>12</v>
      </c>
      <c r="D85" s="76"/>
      <c r="E85" s="100">
        <f>E69+E74+E79+E83+E84</f>
        <v>13764</v>
      </c>
    </row>
    <row r="86" spans="1:5" s="69" customFormat="1" ht="14.25" customHeight="1">
      <c r="A86" s="155"/>
      <c r="B86" s="236" t="s">
        <v>142</v>
      </c>
      <c r="C86" s="236"/>
      <c r="D86" s="236"/>
      <c r="E86" s="237"/>
    </row>
    <row r="87" spans="1:5" ht="15" customHeight="1">
      <c r="A87" s="223"/>
      <c r="B87" s="87" t="s">
        <v>41</v>
      </c>
      <c r="C87" s="76">
        <v>1</v>
      </c>
      <c r="D87" s="156">
        <v>1147</v>
      </c>
      <c r="E87" s="78">
        <f>C87*D87</f>
        <v>1147</v>
      </c>
    </row>
    <row r="88" spans="1:5" ht="14.25" customHeight="1">
      <c r="A88" s="224"/>
      <c r="B88" s="86" t="s">
        <v>28</v>
      </c>
      <c r="C88" s="76">
        <v>2</v>
      </c>
      <c r="D88" s="156">
        <v>1147</v>
      </c>
      <c r="E88" s="78">
        <f aca="true" t="shared" si="3" ref="E88:E94">C88*D88</f>
        <v>2294</v>
      </c>
    </row>
    <row r="89" spans="1:5" s="69" customFormat="1" ht="14.25" customHeight="1">
      <c r="A89" s="224"/>
      <c r="B89" s="86" t="s">
        <v>29</v>
      </c>
      <c r="C89" s="76">
        <v>4</v>
      </c>
      <c r="D89" s="156">
        <v>1147</v>
      </c>
      <c r="E89" s="78">
        <f t="shared" si="3"/>
        <v>4588</v>
      </c>
    </row>
    <row r="90" spans="1:5" s="69" customFormat="1" ht="14.25" customHeight="1">
      <c r="A90" s="224"/>
      <c r="B90" s="86" t="s">
        <v>89</v>
      </c>
      <c r="C90" s="76">
        <v>4</v>
      </c>
      <c r="D90" s="156">
        <v>1147</v>
      </c>
      <c r="E90" s="78">
        <f t="shared" si="3"/>
        <v>4588</v>
      </c>
    </row>
    <row r="91" spans="1:5" s="69" customFormat="1" ht="14.25" customHeight="1">
      <c r="A91" s="224"/>
      <c r="B91" s="86" t="s">
        <v>27</v>
      </c>
      <c r="C91" s="76">
        <v>3</v>
      </c>
      <c r="D91" s="156">
        <v>1147</v>
      </c>
      <c r="E91" s="78">
        <f t="shared" si="3"/>
        <v>3441</v>
      </c>
    </row>
    <row r="92" spans="1:5" s="69" customFormat="1" ht="14.25" customHeight="1">
      <c r="A92" s="224"/>
      <c r="B92" s="86" t="s">
        <v>0</v>
      </c>
      <c r="C92" s="76">
        <v>1</v>
      </c>
      <c r="D92" s="156">
        <v>1147</v>
      </c>
      <c r="E92" s="78">
        <f t="shared" si="3"/>
        <v>1147</v>
      </c>
    </row>
    <row r="93" spans="1:5" s="69" customFormat="1" ht="14.25" customHeight="1">
      <c r="A93" s="224"/>
      <c r="B93" s="86" t="s">
        <v>14</v>
      </c>
      <c r="C93" s="76">
        <v>1</v>
      </c>
      <c r="D93" s="156">
        <v>1147</v>
      </c>
      <c r="E93" s="78">
        <f t="shared" si="3"/>
        <v>1147</v>
      </c>
    </row>
    <row r="94" spans="1:5" s="69" customFormat="1" ht="14.25" customHeight="1">
      <c r="A94" s="224"/>
      <c r="B94" s="86" t="s">
        <v>31</v>
      </c>
      <c r="C94" s="76">
        <v>1</v>
      </c>
      <c r="D94" s="156">
        <v>1147</v>
      </c>
      <c r="E94" s="78">
        <f t="shared" si="3"/>
        <v>1147</v>
      </c>
    </row>
    <row r="95" spans="1:5" s="69" customFormat="1" ht="14.25" customHeight="1">
      <c r="A95" s="194"/>
      <c r="B95" s="98" t="s">
        <v>42</v>
      </c>
      <c r="C95" s="99">
        <f>SUM(C87:C94)</f>
        <v>17</v>
      </c>
      <c r="D95" s="77"/>
      <c r="E95" s="100">
        <f>SUM(E87:E94)</f>
        <v>19499</v>
      </c>
    </row>
    <row r="96" spans="1:5" ht="14.25" customHeight="1">
      <c r="A96" s="101"/>
      <c r="B96" s="102" t="s">
        <v>90</v>
      </c>
      <c r="C96" s="103">
        <f>C67+C85+C95</f>
        <v>32</v>
      </c>
      <c r="D96" s="104"/>
      <c r="E96" s="105">
        <f>E67+E85+E95</f>
        <v>36997</v>
      </c>
    </row>
    <row r="97" spans="1:5" s="161" customFormat="1" ht="14.25" customHeight="1">
      <c r="A97" s="174">
        <v>3</v>
      </c>
      <c r="B97" s="230" t="s">
        <v>94</v>
      </c>
      <c r="C97" s="230"/>
      <c r="D97" s="230"/>
      <c r="E97" s="231"/>
    </row>
    <row r="98" spans="1:5" ht="14.25" customHeight="1">
      <c r="A98" s="223"/>
      <c r="B98" s="75" t="s">
        <v>11</v>
      </c>
      <c r="C98" s="76">
        <v>1</v>
      </c>
      <c r="D98" s="156">
        <v>1440</v>
      </c>
      <c r="E98" s="78">
        <f>C98*D98</f>
        <v>1440</v>
      </c>
    </row>
    <row r="99" spans="1:5" ht="13.5" customHeight="1">
      <c r="A99" s="224"/>
      <c r="B99" s="75" t="s">
        <v>0</v>
      </c>
      <c r="C99" s="76">
        <v>1</v>
      </c>
      <c r="D99" s="156">
        <v>1147</v>
      </c>
      <c r="E99" s="78">
        <f>C99*D99</f>
        <v>1147</v>
      </c>
    </row>
    <row r="100" spans="1:5" s="69" customFormat="1" ht="14.25" customHeight="1">
      <c r="A100" s="194"/>
      <c r="B100" s="82" t="s">
        <v>84</v>
      </c>
      <c r="C100" s="83">
        <f>SUM(C98:C99)</f>
        <v>2</v>
      </c>
      <c r="D100" s="77"/>
      <c r="E100" s="85">
        <f>SUM(E98:E99)</f>
        <v>2587</v>
      </c>
    </row>
    <row r="101" spans="1:5" s="69" customFormat="1" ht="14.25" customHeight="1">
      <c r="A101" s="173"/>
      <c r="B101" s="193" t="s">
        <v>140</v>
      </c>
      <c r="C101" s="251"/>
      <c r="D101" s="251"/>
      <c r="E101" s="252"/>
    </row>
    <row r="102" spans="1:5" s="69" customFormat="1" ht="14.25" customHeight="1">
      <c r="A102" s="245"/>
      <c r="B102" s="75" t="s">
        <v>40</v>
      </c>
      <c r="C102" s="80">
        <v>1</v>
      </c>
      <c r="D102" s="164">
        <v>1147</v>
      </c>
      <c r="E102" s="81">
        <f>C102*D102</f>
        <v>1147</v>
      </c>
    </row>
    <row r="103" spans="1:5" s="69" customFormat="1" ht="14.25" customHeight="1">
      <c r="A103" s="246"/>
      <c r="B103" s="86" t="s">
        <v>139</v>
      </c>
      <c r="C103" s="67"/>
      <c r="D103" s="165"/>
      <c r="E103" s="113"/>
    </row>
    <row r="104" spans="1:5" ht="14.25" customHeight="1">
      <c r="A104" s="246"/>
      <c r="B104" s="86" t="s">
        <v>41</v>
      </c>
      <c r="C104" s="76">
        <v>1</v>
      </c>
      <c r="D104" s="156">
        <v>1147</v>
      </c>
      <c r="E104" s="114">
        <f>C104*D104</f>
        <v>1147</v>
      </c>
    </row>
    <row r="105" spans="1:5" ht="14.25" customHeight="1">
      <c r="A105" s="246"/>
      <c r="B105" s="86" t="s">
        <v>0</v>
      </c>
      <c r="C105" s="76">
        <v>1</v>
      </c>
      <c r="D105" s="156">
        <v>1147</v>
      </c>
      <c r="E105" s="114">
        <f>C105*D105</f>
        <v>1147</v>
      </c>
    </row>
    <row r="106" spans="1:5" ht="14.25" customHeight="1">
      <c r="A106" s="246"/>
      <c r="B106" s="86" t="s">
        <v>1</v>
      </c>
      <c r="C106" s="76">
        <v>2</v>
      </c>
      <c r="D106" s="156">
        <v>1147</v>
      </c>
      <c r="E106" s="114">
        <f>C106*D106</f>
        <v>2294</v>
      </c>
    </row>
    <row r="107" spans="1:5" ht="14.25" customHeight="1">
      <c r="A107" s="246"/>
      <c r="B107" s="86" t="s">
        <v>95</v>
      </c>
      <c r="C107" s="76">
        <v>1</v>
      </c>
      <c r="D107" s="156">
        <v>1147</v>
      </c>
      <c r="E107" s="114">
        <f>C107*D107</f>
        <v>1147</v>
      </c>
    </row>
    <row r="108" spans="1:5" ht="14.25" customHeight="1">
      <c r="A108" s="246"/>
      <c r="B108" s="86" t="s">
        <v>96</v>
      </c>
      <c r="C108" s="76">
        <v>0.5</v>
      </c>
      <c r="D108" s="166">
        <v>1147</v>
      </c>
      <c r="E108" s="114">
        <f>C108*D108</f>
        <v>573.5</v>
      </c>
    </row>
    <row r="109" spans="1:5" ht="14.25" customHeight="1">
      <c r="A109" s="246"/>
      <c r="B109" s="98" t="s">
        <v>42</v>
      </c>
      <c r="C109" s="99">
        <f>C104+C105+C106+C107+C108</f>
        <v>5.5</v>
      </c>
      <c r="D109" s="156"/>
      <c r="E109" s="100">
        <f>E104+E105+E106+E107+E108</f>
        <v>6308.5</v>
      </c>
    </row>
    <row r="110" spans="1:5" ht="14.25" customHeight="1">
      <c r="A110" s="246"/>
      <c r="B110" s="79" t="s">
        <v>88</v>
      </c>
      <c r="C110" s="90">
        <v>1</v>
      </c>
      <c r="D110" s="157">
        <v>1147</v>
      </c>
      <c r="E110" s="91">
        <f>C110*D110</f>
        <v>1147</v>
      </c>
    </row>
    <row r="111" spans="1:5" ht="14.25" customHeight="1">
      <c r="A111" s="246"/>
      <c r="B111" s="86" t="s">
        <v>0</v>
      </c>
      <c r="C111" s="76">
        <v>1</v>
      </c>
      <c r="D111" s="166">
        <v>1147</v>
      </c>
      <c r="E111" s="114">
        <f>C111*D111</f>
        <v>1147</v>
      </c>
    </row>
    <row r="112" spans="1:5" ht="14.25" customHeight="1">
      <c r="A112" s="247"/>
      <c r="B112" s="98" t="s">
        <v>42</v>
      </c>
      <c r="C112" s="99">
        <f>C102+C109+C110+C111</f>
        <v>8.5</v>
      </c>
      <c r="D112" s="156"/>
      <c r="E112" s="100">
        <f>E102+E109+E110+E111</f>
        <v>9749.5</v>
      </c>
    </row>
    <row r="113" spans="1:5" ht="14.25" customHeight="1">
      <c r="A113" s="235" t="s">
        <v>143</v>
      </c>
      <c r="B113" s="236"/>
      <c r="C113" s="236"/>
      <c r="D113" s="236"/>
      <c r="E113" s="237"/>
    </row>
    <row r="114" spans="1:5" ht="13.5" customHeight="1">
      <c r="A114" s="223"/>
      <c r="B114" s="87" t="s">
        <v>41</v>
      </c>
      <c r="C114" s="76">
        <v>1</v>
      </c>
      <c r="D114" s="156">
        <v>1147</v>
      </c>
      <c r="E114" s="78">
        <f>C114*D114</f>
        <v>1147</v>
      </c>
    </row>
    <row r="115" spans="1:5" ht="14.25" customHeight="1">
      <c r="A115" s="224"/>
      <c r="B115" s="86" t="s">
        <v>28</v>
      </c>
      <c r="C115" s="76">
        <v>2</v>
      </c>
      <c r="D115" s="156">
        <v>1147</v>
      </c>
      <c r="E115" s="78">
        <f aca="true" t="shared" si="4" ref="E115:E121">C115*D115</f>
        <v>2294</v>
      </c>
    </row>
    <row r="116" spans="1:5" ht="14.25" customHeight="1">
      <c r="A116" s="224"/>
      <c r="B116" s="86" t="s">
        <v>29</v>
      </c>
      <c r="C116" s="76">
        <v>5</v>
      </c>
      <c r="D116" s="156">
        <v>1147</v>
      </c>
      <c r="E116" s="78">
        <f t="shared" si="4"/>
        <v>5735</v>
      </c>
    </row>
    <row r="117" spans="1:5" ht="14.25" customHeight="1">
      <c r="A117" s="224"/>
      <c r="B117" s="86" t="s">
        <v>89</v>
      </c>
      <c r="C117" s="76">
        <v>3</v>
      </c>
      <c r="D117" s="156">
        <v>1147</v>
      </c>
      <c r="E117" s="78">
        <f t="shared" si="4"/>
        <v>3441</v>
      </c>
    </row>
    <row r="118" spans="1:5" ht="14.25" customHeight="1">
      <c r="A118" s="224"/>
      <c r="B118" s="86" t="s">
        <v>27</v>
      </c>
      <c r="C118" s="76">
        <v>1</v>
      </c>
      <c r="D118" s="156">
        <v>1147</v>
      </c>
      <c r="E118" s="78">
        <f t="shared" si="4"/>
        <v>1147</v>
      </c>
    </row>
    <row r="119" spans="1:5" ht="14.25" customHeight="1">
      <c r="A119" s="224"/>
      <c r="B119" s="86" t="s">
        <v>0</v>
      </c>
      <c r="C119" s="76">
        <v>1</v>
      </c>
      <c r="D119" s="156">
        <v>1147</v>
      </c>
      <c r="E119" s="78">
        <f t="shared" si="4"/>
        <v>1147</v>
      </c>
    </row>
    <row r="120" spans="1:5" ht="14.25" customHeight="1">
      <c r="A120" s="224"/>
      <c r="B120" s="86" t="s">
        <v>14</v>
      </c>
      <c r="C120" s="76">
        <v>1</v>
      </c>
      <c r="D120" s="156">
        <v>1147</v>
      </c>
      <c r="E120" s="78">
        <f t="shared" si="4"/>
        <v>1147</v>
      </c>
    </row>
    <row r="121" spans="1:5" s="69" customFormat="1" ht="14.25" customHeight="1">
      <c r="A121" s="224"/>
      <c r="B121" s="86" t="s">
        <v>31</v>
      </c>
      <c r="C121" s="76">
        <v>1</v>
      </c>
      <c r="D121" s="156">
        <v>1147</v>
      </c>
      <c r="E121" s="78">
        <f t="shared" si="4"/>
        <v>1147</v>
      </c>
    </row>
    <row r="122" spans="1:5" s="69" customFormat="1" ht="14.25" customHeight="1">
      <c r="A122" s="194"/>
      <c r="B122" s="98" t="s">
        <v>42</v>
      </c>
      <c r="C122" s="99">
        <f>SUM(C114:C121)</f>
        <v>15</v>
      </c>
      <c r="D122" s="77"/>
      <c r="E122" s="100">
        <f>SUM(E114:E121)</f>
        <v>17205</v>
      </c>
    </row>
    <row r="123" spans="1:5" s="69" customFormat="1" ht="14.25" customHeight="1">
      <c r="A123" s="115"/>
      <c r="B123" s="102" t="s">
        <v>90</v>
      </c>
      <c r="C123" s="103">
        <f>C100+C112+C122</f>
        <v>25.5</v>
      </c>
      <c r="D123" s="116"/>
      <c r="E123" s="117">
        <f>E100+E112+E122</f>
        <v>29541.5</v>
      </c>
    </row>
    <row r="124" spans="1:5" s="175" customFormat="1" ht="14.25" customHeight="1">
      <c r="A124" s="174">
        <v>4</v>
      </c>
      <c r="B124" s="229" t="s">
        <v>97</v>
      </c>
      <c r="C124" s="230"/>
      <c r="D124" s="230"/>
      <c r="E124" s="231"/>
    </row>
    <row r="125" spans="1:5" s="69" customFormat="1" ht="14.25" customHeight="1">
      <c r="A125" s="223"/>
      <c r="B125" s="79" t="s">
        <v>11</v>
      </c>
      <c r="C125" s="80">
        <v>1</v>
      </c>
      <c r="D125" s="164">
        <v>1384</v>
      </c>
      <c r="E125" s="91">
        <f>C125*D125</f>
        <v>1384</v>
      </c>
    </row>
    <row r="126" spans="1:5" s="69" customFormat="1" ht="16.5" customHeight="1">
      <c r="A126" s="224"/>
      <c r="B126" s="79" t="s">
        <v>0</v>
      </c>
      <c r="C126" s="80">
        <v>1</v>
      </c>
      <c r="D126" s="156">
        <v>1147</v>
      </c>
      <c r="E126" s="78">
        <f>C126*D126</f>
        <v>1147</v>
      </c>
    </row>
    <row r="127" spans="1:5" s="69" customFormat="1" ht="14.25" customHeight="1">
      <c r="A127" s="194"/>
      <c r="B127" s="82" t="s">
        <v>84</v>
      </c>
      <c r="C127" s="99">
        <f>SUM(C125:C126)</f>
        <v>2</v>
      </c>
      <c r="D127" s="156"/>
      <c r="E127" s="100">
        <f>SUM(E125:E126)</f>
        <v>2531</v>
      </c>
    </row>
    <row r="128" spans="1:5" ht="14.25" customHeight="1">
      <c r="A128" s="248" t="s">
        <v>98</v>
      </c>
      <c r="B128" s="249"/>
      <c r="C128" s="249"/>
      <c r="D128" s="249"/>
      <c r="E128" s="250"/>
    </row>
    <row r="129" spans="1:5" ht="14.25" customHeight="1">
      <c r="A129" s="245"/>
      <c r="B129" s="75" t="s">
        <v>40</v>
      </c>
      <c r="C129" s="76">
        <v>1</v>
      </c>
      <c r="D129" s="156">
        <v>1207</v>
      </c>
      <c r="E129" s="78">
        <f>C129*D129</f>
        <v>1207</v>
      </c>
    </row>
    <row r="130" spans="1:5" ht="14.25" customHeight="1">
      <c r="A130" s="246"/>
      <c r="B130" s="119" t="s">
        <v>163</v>
      </c>
      <c r="C130" s="119"/>
      <c r="D130" s="178"/>
      <c r="E130" s="120"/>
    </row>
    <row r="131" spans="1:6" ht="14.25" customHeight="1">
      <c r="A131" s="246"/>
      <c r="B131" s="86" t="s">
        <v>41</v>
      </c>
      <c r="C131" s="76">
        <v>1</v>
      </c>
      <c r="D131" s="156">
        <v>1147</v>
      </c>
      <c r="E131" s="78">
        <f>C131*D131</f>
        <v>1147</v>
      </c>
      <c r="F131" s="68"/>
    </row>
    <row r="132" spans="1:5" s="69" customFormat="1" ht="14.25" customHeight="1">
      <c r="A132" s="246"/>
      <c r="B132" s="86" t="s">
        <v>0</v>
      </c>
      <c r="C132" s="76">
        <v>1</v>
      </c>
      <c r="D132" s="156">
        <v>1147</v>
      </c>
      <c r="E132" s="78">
        <f>C132*D132</f>
        <v>1147</v>
      </c>
    </row>
    <row r="133" spans="1:5" ht="14.25" customHeight="1">
      <c r="A133" s="246"/>
      <c r="B133" s="86" t="s">
        <v>1</v>
      </c>
      <c r="C133" s="76">
        <v>1</v>
      </c>
      <c r="D133" s="156">
        <v>1147</v>
      </c>
      <c r="E133" s="78">
        <f>C133*D133</f>
        <v>1147</v>
      </c>
    </row>
    <row r="134" spans="1:5" ht="14.25" customHeight="1">
      <c r="A134" s="246"/>
      <c r="B134" s="98" t="s">
        <v>42</v>
      </c>
      <c r="C134" s="99">
        <f>SUM(C131:C132:C133)</f>
        <v>3</v>
      </c>
      <c r="D134" s="156"/>
      <c r="E134" s="100">
        <f>SUM(E131:E132:E133)</f>
        <v>3441</v>
      </c>
    </row>
    <row r="135" spans="1:5" ht="14.25" customHeight="1">
      <c r="A135" s="246"/>
      <c r="B135" s="86" t="s">
        <v>88</v>
      </c>
      <c r="C135" s="121">
        <v>1</v>
      </c>
      <c r="D135" s="177">
        <v>1147</v>
      </c>
      <c r="E135" s="78">
        <f>C135*D135</f>
        <v>1147</v>
      </c>
    </row>
    <row r="136" spans="1:5" ht="14.25" customHeight="1">
      <c r="A136" s="246"/>
      <c r="B136" s="86" t="s">
        <v>1</v>
      </c>
      <c r="C136" s="121">
        <v>1</v>
      </c>
      <c r="D136" s="177">
        <v>1147</v>
      </c>
      <c r="E136" s="78">
        <f>C136*D136</f>
        <v>1147</v>
      </c>
    </row>
    <row r="137" spans="1:5" s="69" customFormat="1" ht="14.25" customHeight="1">
      <c r="A137" s="247"/>
      <c r="B137" s="98" t="s">
        <v>42</v>
      </c>
      <c r="C137" s="99">
        <f>SUM(C129+C134+C135+C136)</f>
        <v>6</v>
      </c>
      <c r="D137" s="122"/>
      <c r="E137" s="100">
        <f>SUM(E129+E134+E135+E136)</f>
        <v>6942</v>
      </c>
    </row>
    <row r="138" spans="1:5" s="69" customFormat="1" ht="14.25" customHeight="1">
      <c r="A138" s="238" t="s">
        <v>144</v>
      </c>
      <c r="B138" s="232"/>
      <c r="C138" s="232"/>
      <c r="D138" s="232"/>
      <c r="E138" s="233"/>
    </row>
    <row r="139" spans="1:5" s="69" customFormat="1" ht="17.25" customHeight="1">
      <c r="A139" s="223"/>
      <c r="B139" s="123" t="s">
        <v>41</v>
      </c>
      <c r="C139" s="80">
        <v>1</v>
      </c>
      <c r="D139" s="164">
        <v>1217</v>
      </c>
      <c r="E139" s="91">
        <f>C139*D139</f>
        <v>1217</v>
      </c>
    </row>
    <row r="140" spans="1:5" s="69" customFormat="1" ht="14.25" customHeight="1">
      <c r="A140" s="224"/>
      <c r="B140" s="86" t="s">
        <v>28</v>
      </c>
      <c r="C140" s="76">
        <v>1</v>
      </c>
      <c r="D140" s="156">
        <v>1156</v>
      </c>
      <c r="E140" s="78">
        <f aca="true" t="shared" si="5" ref="E140:E145">C140*D140</f>
        <v>1156</v>
      </c>
    </row>
    <row r="141" spans="1:5" s="69" customFormat="1" ht="14.25" customHeight="1">
      <c r="A141" s="224"/>
      <c r="B141" s="86" t="s">
        <v>99</v>
      </c>
      <c r="C141" s="76">
        <v>2</v>
      </c>
      <c r="D141" s="156">
        <v>1147</v>
      </c>
      <c r="E141" s="78">
        <f t="shared" si="5"/>
        <v>2294</v>
      </c>
    </row>
    <row r="142" spans="1:5" s="69" customFormat="1" ht="14.25" customHeight="1">
      <c r="A142" s="224"/>
      <c r="B142" s="86" t="s">
        <v>26</v>
      </c>
      <c r="C142" s="76">
        <v>1</v>
      </c>
      <c r="D142" s="156">
        <v>1147</v>
      </c>
      <c r="E142" s="78">
        <f t="shared" si="5"/>
        <v>1147</v>
      </c>
    </row>
    <row r="143" spans="1:5" s="69" customFormat="1" ht="14.25" customHeight="1">
      <c r="A143" s="224"/>
      <c r="B143" s="86" t="s">
        <v>27</v>
      </c>
      <c r="C143" s="76">
        <v>1</v>
      </c>
      <c r="D143" s="156">
        <v>1147</v>
      </c>
      <c r="E143" s="78">
        <f t="shared" si="5"/>
        <v>1147</v>
      </c>
    </row>
    <row r="144" spans="1:5" ht="14.25" customHeight="1">
      <c r="A144" s="224"/>
      <c r="B144" s="86" t="s">
        <v>0</v>
      </c>
      <c r="C144" s="76">
        <v>1</v>
      </c>
      <c r="D144" s="156">
        <v>1147</v>
      </c>
      <c r="E144" s="78">
        <f t="shared" si="5"/>
        <v>1147</v>
      </c>
    </row>
    <row r="145" spans="1:5" ht="14.25" customHeight="1">
      <c r="A145" s="224"/>
      <c r="B145" s="86" t="s">
        <v>14</v>
      </c>
      <c r="C145" s="76">
        <v>1</v>
      </c>
      <c r="D145" s="156">
        <v>1147</v>
      </c>
      <c r="E145" s="78">
        <f t="shared" si="5"/>
        <v>1147</v>
      </c>
    </row>
    <row r="146" spans="1:5" s="69" customFormat="1" ht="14.25" customHeight="1">
      <c r="A146" s="194"/>
      <c r="B146" s="98" t="s">
        <v>42</v>
      </c>
      <c r="C146" s="99">
        <f>SUM(C139:C145)</f>
        <v>8</v>
      </c>
      <c r="D146" s="77"/>
      <c r="E146" s="100">
        <f>SUM(E139:E145)</f>
        <v>9255</v>
      </c>
    </row>
    <row r="147" spans="1:5" s="69" customFormat="1" ht="14.25" customHeight="1">
      <c r="A147" s="124"/>
      <c r="B147" s="102" t="s">
        <v>90</v>
      </c>
      <c r="C147" s="103">
        <f>C127+C137+C146</f>
        <v>16</v>
      </c>
      <c r="D147" s="125"/>
      <c r="E147" s="117">
        <f>E127+E137+E146</f>
        <v>18728</v>
      </c>
    </row>
    <row r="148" spans="1:5" ht="14.25" customHeight="1">
      <c r="A148" s="172">
        <v>5</v>
      </c>
      <c r="B148" s="228" t="s">
        <v>100</v>
      </c>
      <c r="C148" s="226"/>
      <c r="D148" s="226"/>
      <c r="E148" s="227"/>
    </row>
    <row r="149" spans="1:5" ht="14.25" customHeight="1">
      <c r="A149" s="223"/>
      <c r="B149" s="79" t="s">
        <v>11</v>
      </c>
      <c r="C149" s="80">
        <v>1</v>
      </c>
      <c r="D149" s="164">
        <v>1384</v>
      </c>
      <c r="E149" s="91">
        <f>C149*D149</f>
        <v>1384</v>
      </c>
    </row>
    <row r="150" spans="1:5" ht="15.75" customHeight="1">
      <c r="A150" s="224"/>
      <c r="B150" s="79" t="s">
        <v>0</v>
      </c>
      <c r="C150" s="80">
        <v>1</v>
      </c>
      <c r="D150" s="156">
        <v>1147</v>
      </c>
      <c r="E150" s="78">
        <f>C150*D150</f>
        <v>1147</v>
      </c>
    </row>
    <row r="151" spans="1:5" ht="14.25" customHeight="1">
      <c r="A151" s="194"/>
      <c r="B151" s="82" t="s">
        <v>84</v>
      </c>
      <c r="C151" s="126">
        <f>SUM(C149:C150)</f>
        <v>2</v>
      </c>
      <c r="D151" s="77"/>
      <c r="E151" s="127">
        <f>SUM(E149:E150)</f>
        <v>2531</v>
      </c>
    </row>
    <row r="152" spans="1:5" ht="14.25" customHeight="1">
      <c r="A152" s="195" t="s">
        <v>101</v>
      </c>
      <c r="B152" s="193"/>
      <c r="C152" s="193"/>
      <c r="D152" s="193"/>
      <c r="E152" s="225"/>
    </row>
    <row r="153" spans="1:5" s="69" customFormat="1" ht="14.25" customHeight="1">
      <c r="A153" s="223"/>
      <c r="B153" s="75" t="s">
        <v>40</v>
      </c>
      <c r="C153" s="76">
        <v>1</v>
      </c>
      <c r="D153" s="156">
        <v>1207</v>
      </c>
      <c r="E153" s="78">
        <f>C153*D153</f>
        <v>1207</v>
      </c>
    </row>
    <row r="154" spans="1:5" s="69" customFormat="1" ht="14.25" customHeight="1">
      <c r="A154" s="224"/>
      <c r="B154" s="128" t="s">
        <v>175</v>
      </c>
      <c r="C154" s="129"/>
      <c r="D154" s="171"/>
      <c r="E154" s="130"/>
    </row>
    <row r="155" spans="1:5" s="69" customFormat="1" ht="14.25" customHeight="1">
      <c r="A155" s="224"/>
      <c r="B155" s="86" t="s">
        <v>41</v>
      </c>
      <c r="C155" s="76">
        <v>1</v>
      </c>
      <c r="D155" s="156">
        <v>1147</v>
      </c>
      <c r="E155" s="78">
        <f>C155*D155</f>
        <v>1147</v>
      </c>
    </row>
    <row r="156" spans="1:5" s="69" customFormat="1" ht="14.25" customHeight="1">
      <c r="A156" s="224"/>
      <c r="B156" s="86" t="s">
        <v>0</v>
      </c>
      <c r="C156" s="76">
        <v>1</v>
      </c>
      <c r="D156" s="156">
        <v>1147</v>
      </c>
      <c r="E156" s="78">
        <f>C156*D156</f>
        <v>1147</v>
      </c>
    </row>
    <row r="157" spans="1:5" ht="14.25" customHeight="1">
      <c r="A157" s="224"/>
      <c r="B157" s="86" t="s">
        <v>1</v>
      </c>
      <c r="C157" s="76">
        <v>1</v>
      </c>
      <c r="D157" s="156">
        <v>1147</v>
      </c>
      <c r="E157" s="78">
        <f>C157*D157</f>
        <v>1147</v>
      </c>
    </row>
    <row r="158" spans="1:5" ht="14.25" customHeight="1">
      <c r="A158" s="224"/>
      <c r="B158" s="86" t="s">
        <v>102</v>
      </c>
      <c r="C158" s="76">
        <v>1</v>
      </c>
      <c r="D158" s="156">
        <v>1147</v>
      </c>
      <c r="E158" s="78">
        <f>C158*D158</f>
        <v>1147</v>
      </c>
    </row>
    <row r="159" spans="1:5" ht="14.25" customHeight="1">
      <c r="A159" s="224"/>
      <c r="B159" s="131" t="s">
        <v>42</v>
      </c>
      <c r="C159" s="126">
        <f>SUM(C155:C158)</f>
        <v>4</v>
      </c>
      <c r="D159" s="133"/>
      <c r="E159" s="127">
        <f>SUM(E155:E158)</f>
        <v>4588</v>
      </c>
    </row>
    <row r="160" spans="1:5" ht="14.25" customHeight="1">
      <c r="A160" s="224"/>
      <c r="B160" s="86" t="s">
        <v>88</v>
      </c>
      <c r="C160" s="76">
        <v>1</v>
      </c>
      <c r="D160" s="156">
        <v>1147</v>
      </c>
      <c r="E160" s="78">
        <f>C160*D160</f>
        <v>1147</v>
      </c>
    </row>
    <row r="161" spans="1:5" ht="14.25" customHeight="1">
      <c r="A161" s="224"/>
      <c r="B161" s="86" t="s">
        <v>1</v>
      </c>
      <c r="C161" s="76">
        <v>1</v>
      </c>
      <c r="D161" s="156">
        <v>1147</v>
      </c>
      <c r="E161" s="78">
        <f>C161*D161</f>
        <v>1147</v>
      </c>
    </row>
    <row r="162" spans="1:5" s="69" customFormat="1" ht="14.25" customHeight="1">
      <c r="A162" s="194"/>
      <c r="B162" s="131" t="s">
        <v>42</v>
      </c>
      <c r="C162" s="133">
        <f>SUM(C153+C159+C160+C161)</f>
        <v>7</v>
      </c>
      <c r="D162" s="77"/>
      <c r="E162" s="127">
        <f>SUM(E153+E159+E160+E161)</f>
        <v>8089</v>
      </c>
    </row>
    <row r="163" spans="1:5" s="69" customFormat="1" ht="14.25" customHeight="1">
      <c r="A163" s="159"/>
      <c r="B163" s="232" t="s">
        <v>145</v>
      </c>
      <c r="C163" s="232"/>
      <c r="D163" s="232"/>
      <c r="E163" s="233"/>
    </row>
    <row r="164" spans="1:5" s="69" customFormat="1" ht="17.25" customHeight="1">
      <c r="A164" s="223"/>
      <c r="B164" s="123" t="s">
        <v>41</v>
      </c>
      <c r="C164" s="80">
        <v>1</v>
      </c>
      <c r="D164" s="164">
        <v>1217</v>
      </c>
      <c r="E164" s="91">
        <f>C164*D164</f>
        <v>1217</v>
      </c>
    </row>
    <row r="165" spans="1:5" ht="14.25" customHeight="1">
      <c r="A165" s="224"/>
      <c r="B165" s="86" t="s">
        <v>29</v>
      </c>
      <c r="C165" s="76">
        <v>2</v>
      </c>
      <c r="D165" s="156">
        <v>1147</v>
      </c>
      <c r="E165" s="78">
        <f>C165*D165</f>
        <v>2294</v>
      </c>
    </row>
    <row r="166" spans="1:5" ht="14.25" customHeight="1">
      <c r="A166" s="224"/>
      <c r="B166" s="86" t="s">
        <v>26</v>
      </c>
      <c r="C166" s="76">
        <v>1</v>
      </c>
      <c r="D166" s="156">
        <v>1147</v>
      </c>
      <c r="E166" s="78">
        <f>C166*D166</f>
        <v>1147</v>
      </c>
    </row>
    <row r="167" spans="1:5" ht="14.25" customHeight="1">
      <c r="A167" s="224"/>
      <c r="B167" s="86" t="s">
        <v>0</v>
      </c>
      <c r="C167" s="76">
        <v>1</v>
      </c>
      <c r="D167" s="156">
        <v>1147</v>
      </c>
      <c r="E167" s="78">
        <f>C167*D167</f>
        <v>1147</v>
      </c>
    </row>
    <row r="168" spans="1:5" ht="14.25" customHeight="1">
      <c r="A168" s="224"/>
      <c r="B168" s="86" t="s">
        <v>14</v>
      </c>
      <c r="C168" s="76">
        <v>1</v>
      </c>
      <c r="D168" s="156">
        <v>1147</v>
      </c>
      <c r="E168" s="78">
        <f>C168*D168</f>
        <v>1147</v>
      </c>
    </row>
    <row r="169" spans="1:5" s="69" customFormat="1" ht="14.25" customHeight="1">
      <c r="A169" s="194"/>
      <c r="B169" s="131" t="s">
        <v>103</v>
      </c>
      <c r="C169" s="126">
        <f>SUM(C164:C168)</f>
        <v>6</v>
      </c>
      <c r="D169" s="133"/>
      <c r="E169" s="127">
        <f>SUM(E164:E168)</f>
        <v>6952</v>
      </c>
    </row>
    <row r="170" spans="1:5" s="69" customFormat="1" ht="14.25" customHeight="1">
      <c r="A170" s="115"/>
      <c r="B170" s="102" t="s">
        <v>90</v>
      </c>
      <c r="C170" s="134">
        <f>SUM(C151+C162+C169)</f>
        <v>15</v>
      </c>
      <c r="D170" s="116"/>
      <c r="E170" s="135">
        <f>SUM(E151+E162+E169)</f>
        <v>17572</v>
      </c>
    </row>
    <row r="171" spans="1:5" ht="14.25" customHeight="1">
      <c r="A171" s="172">
        <v>6</v>
      </c>
      <c r="B171" s="226" t="s">
        <v>104</v>
      </c>
      <c r="C171" s="226"/>
      <c r="D171" s="226"/>
      <c r="E171" s="227"/>
    </row>
    <row r="172" spans="1:5" ht="14.25" customHeight="1">
      <c r="A172" s="223"/>
      <c r="B172" s="79" t="s">
        <v>11</v>
      </c>
      <c r="C172" s="80">
        <v>1</v>
      </c>
      <c r="D172" s="164">
        <v>1384</v>
      </c>
      <c r="E172" s="91">
        <f>C172*D172</f>
        <v>1384</v>
      </c>
    </row>
    <row r="173" spans="1:5" s="69" customFormat="1" ht="14.25" customHeight="1">
      <c r="A173" s="224"/>
      <c r="B173" s="79" t="s">
        <v>0</v>
      </c>
      <c r="C173" s="80">
        <v>1</v>
      </c>
      <c r="D173" s="156">
        <v>1147</v>
      </c>
      <c r="E173" s="78">
        <f>C173*D173</f>
        <v>1147</v>
      </c>
    </row>
    <row r="174" spans="1:5" ht="14.25" customHeight="1">
      <c r="A174" s="194"/>
      <c r="B174" s="82" t="s">
        <v>84</v>
      </c>
      <c r="C174" s="126">
        <f>SUM(C172:C173)</f>
        <v>2</v>
      </c>
      <c r="D174" s="156"/>
      <c r="E174" s="127">
        <f>SUM(E172:E173)</f>
        <v>2531</v>
      </c>
    </row>
    <row r="175" spans="1:5" s="69" customFormat="1" ht="14.25" customHeight="1">
      <c r="A175" s="173"/>
      <c r="B175" s="193" t="s">
        <v>105</v>
      </c>
      <c r="C175" s="193"/>
      <c r="D175" s="193"/>
      <c r="E175" s="225"/>
    </row>
    <row r="176" spans="1:5" s="69" customFormat="1" ht="14.25" customHeight="1">
      <c r="A176" s="223"/>
      <c r="B176" s="75" t="s">
        <v>40</v>
      </c>
      <c r="C176" s="76">
        <v>1</v>
      </c>
      <c r="D176" s="156">
        <v>1207</v>
      </c>
      <c r="E176" s="78">
        <f>C176*D176</f>
        <v>1207</v>
      </c>
    </row>
    <row r="177" spans="1:5" s="69" customFormat="1" ht="14.25" customHeight="1">
      <c r="A177" s="224"/>
      <c r="B177" s="128" t="s">
        <v>174</v>
      </c>
      <c r="C177" s="129"/>
      <c r="D177" s="171"/>
      <c r="E177" s="130"/>
    </row>
    <row r="178" spans="1:5" s="69" customFormat="1" ht="14.25" customHeight="1">
      <c r="A178" s="224"/>
      <c r="B178" s="86" t="s">
        <v>41</v>
      </c>
      <c r="C178" s="76">
        <v>1</v>
      </c>
      <c r="D178" s="156">
        <v>1147</v>
      </c>
      <c r="E178" s="78">
        <f>C178*D178</f>
        <v>1147</v>
      </c>
    </row>
    <row r="179" spans="1:5" ht="14.25" customHeight="1">
      <c r="A179" s="224"/>
      <c r="B179" s="86" t="s">
        <v>1</v>
      </c>
      <c r="C179" s="76">
        <v>2</v>
      </c>
      <c r="D179" s="156">
        <v>1147</v>
      </c>
      <c r="E179" s="78">
        <f>C179*D179</f>
        <v>2294</v>
      </c>
    </row>
    <row r="180" spans="1:5" ht="14.25" customHeight="1">
      <c r="A180" s="224"/>
      <c r="B180" s="131" t="s">
        <v>42</v>
      </c>
      <c r="C180" s="126">
        <f>SUM(C178:C179)</f>
        <v>3</v>
      </c>
      <c r="D180" s="133"/>
      <c r="E180" s="127">
        <f>SUM(E178:E179)</f>
        <v>3441</v>
      </c>
    </row>
    <row r="181" spans="1:5" s="69" customFormat="1" ht="14.25" customHeight="1">
      <c r="A181" s="224"/>
      <c r="B181" s="86" t="s">
        <v>93</v>
      </c>
      <c r="C181" s="76">
        <v>1</v>
      </c>
      <c r="D181" s="156">
        <v>1147</v>
      </c>
      <c r="E181" s="78">
        <f>C181*D181</f>
        <v>1147</v>
      </c>
    </row>
    <row r="182" spans="1:5" s="69" customFormat="1" ht="14.25" customHeight="1">
      <c r="A182" s="224"/>
      <c r="B182" s="86" t="s">
        <v>1</v>
      </c>
      <c r="C182" s="76">
        <v>1</v>
      </c>
      <c r="D182" s="156">
        <v>1147</v>
      </c>
      <c r="E182" s="78">
        <f>C182*D182</f>
        <v>1147</v>
      </c>
    </row>
    <row r="183" spans="1:5" s="69" customFormat="1" ht="14.25" customHeight="1">
      <c r="A183" s="194"/>
      <c r="B183" s="131" t="s">
        <v>42</v>
      </c>
      <c r="C183" s="126">
        <f>SUM(C176+C180+C181+C182)</f>
        <v>6</v>
      </c>
      <c r="D183" s="122"/>
      <c r="E183" s="127">
        <f>SUM(E176+E180+E181+E182)</f>
        <v>6942</v>
      </c>
    </row>
    <row r="184" spans="1:5" s="69" customFormat="1" ht="14.25" customHeight="1">
      <c r="A184" s="155"/>
      <c r="B184" s="236" t="s">
        <v>146</v>
      </c>
      <c r="C184" s="236"/>
      <c r="D184" s="236"/>
      <c r="E184" s="237"/>
    </row>
    <row r="185" spans="1:5" s="69" customFormat="1" ht="17.25" customHeight="1">
      <c r="A185" s="223"/>
      <c r="B185" s="87" t="s">
        <v>41</v>
      </c>
      <c r="C185" s="76">
        <v>1</v>
      </c>
      <c r="D185" s="156">
        <v>1217</v>
      </c>
      <c r="E185" s="78">
        <f>C185*D185</f>
        <v>1217</v>
      </c>
    </row>
    <row r="186" spans="1:5" s="69" customFormat="1" ht="14.25" customHeight="1">
      <c r="A186" s="224"/>
      <c r="B186" s="87" t="s">
        <v>29</v>
      </c>
      <c r="C186" s="76">
        <v>1</v>
      </c>
      <c r="D186" s="156">
        <v>1147</v>
      </c>
      <c r="E186" s="78">
        <f>C186*D186</f>
        <v>1147</v>
      </c>
    </row>
    <row r="187" spans="1:5" s="69" customFormat="1" ht="14.25" customHeight="1">
      <c r="A187" s="224"/>
      <c r="B187" s="86" t="s">
        <v>26</v>
      </c>
      <c r="C187" s="76">
        <v>1</v>
      </c>
      <c r="D187" s="156">
        <v>1147</v>
      </c>
      <c r="E187" s="78">
        <f>C187*D187</f>
        <v>1147</v>
      </c>
    </row>
    <row r="188" spans="1:5" ht="14.25" customHeight="1">
      <c r="A188" s="224"/>
      <c r="B188" s="86" t="s">
        <v>0</v>
      </c>
      <c r="C188" s="76">
        <v>1</v>
      </c>
      <c r="D188" s="156">
        <v>1147</v>
      </c>
      <c r="E188" s="78">
        <f>C188*D188</f>
        <v>1147</v>
      </c>
    </row>
    <row r="189" spans="1:5" ht="14.25" customHeight="1">
      <c r="A189" s="224"/>
      <c r="B189" s="86" t="s">
        <v>14</v>
      </c>
      <c r="C189" s="76">
        <v>1</v>
      </c>
      <c r="D189" s="156">
        <v>1147</v>
      </c>
      <c r="E189" s="78">
        <f>C189*D189</f>
        <v>1147</v>
      </c>
    </row>
    <row r="190" spans="1:5" s="69" customFormat="1" ht="14.25" customHeight="1">
      <c r="A190" s="194"/>
      <c r="B190" s="131" t="s">
        <v>103</v>
      </c>
      <c r="C190" s="126">
        <f>SUM(C185:C189)</f>
        <v>5</v>
      </c>
      <c r="D190" s="133"/>
      <c r="E190" s="127">
        <f>SUM(E185:E189)</f>
        <v>5805</v>
      </c>
    </row>
    <row r="191" spans="1:5" s="69" customFormat="1" ht="14.25" customHeight="1">
      <c r="A191" s="115"/>
      <c r="B191" s="102" t="s">
        <v>90</v>
      </c>
      <c r="C191" s="136">
        <f>SUM(C174+C183+C190)</f>
        <v>13</v>
      </c>
      <c r="D191" s="116"/>
      <c r="E191" s="135">
        <f>SUM(E174+E183+E190)</f>
        <v>15278</v>
      </c>
    </row>
    <row r="192" spans="1:6" s="69" customFormat="1" ht="14.25" customHeight="1">
      <c r="A192" s="183"/>
      <c r="B192" s="184"/>
      <c r="C192" s="185"/>
      <c r="D192" s="186"/>
      <c r="E192" s="187"/>
      <c r="F192" s="182"/>
    </row>
    <row r="193" spans="1:5" s="69" customFormat="1" ht="14.25" customHeight="1">
      <c r="A193" s="172">
        <v>7</v>
      </c>
      <c r="B193" s="228" t="s">
        <v>106</v>
      </c>
      <c r="C193" s="226"/>
      <c r="D193" s="226"/>
      <c r="E193" s="227"/>
    </row>
    <row r="194" spans="1:5" ht="14.25" customHeight="1">
      <c r="A194" s="223"/>
      <c r="B194" s="79" t="s">
        <v>11</v>
      </c>
      <c r="C194" s="80">
        <v>1</v>
      </c>
      <c r="D194" s="164">
        <v>1384</v>
      </c>
      <c r="E194" s="91">
        <f>C194*D194</f>
        <v>1384</v>
      </c>
    </row>
    <row r="195" spans="1:5" s="69" customFormat="1" ht="14.25" customHeight="1">
      <c r="A195" s="224"/>
      <c r="B195" s="79" t="s">
        <v>1</v>
      </c>
      <c r="C195" s="80">
        <v>1</v>
      </c>
      <c r="D195" s="156">
        <v>1147</v>
      </c>
      <c r="E195" s="78">
        <f>C195*D195</f>
        <v>1147</v>
      </c>
    </row>
    <row r="196" spans="1:5" s="69" customFormat="1" ht="14.25" customHeight="1">
      <c r="A196" s="194"/>
      <c r="B196" s="82" t="s">
        <v>84</v>
      </c>
      <c r="C196" s="126">
        <f>SUM(C194:C195)</f>
        <v>2</v>
      </c>
      <c r="D196" s="156"/>
      <c r="E196" s="127">
        <f>SUM(E194:E195)</f>
        <v>2531</v>
      </c>
    </row>
    <row r="197" spans="1:5" ht="14.25" customHeight="1">
      <c r="A197" s="173"/>
      <c r="B197" s="193" t="s">
        <v>107</v>
      </c>
      <c r="C197" s="193"/>
      <c r="D197" s="193"/>
      <c r="E197" s="225"/>
    </row>
    <row r="198" spans="1:5" ht="14.25" customHeight="1">
      <c r="A198" s="223"/>
      <c r="B198" s="75" t="s">
        <v>40</v>
      </c>
      <c r="C198" s="76">
        <v>1</v>
      </c>
      <c r="D198" s="156">
        <v>1207</v>
      </c>
      <c r="E198" s="78">
        <f>C198*D198</f>
        <v>1207</v>
      </c>
    </row>
    <row r="199" spans="1:5" s="69" customFormat="1" ht="14.25" customHeight="1">
      <c r="A199" s="224"/>
      <c r="B199" s="128" t="s">
        <v>173</v>
      </c>
      <c r="C199" s="129"/>
      <c r="D199" s="171"/>
      <c r="E199" s="130"/>
    </row>
    <row r="200" spans="1:5" s="69" customFormat="1" ht="14.25" customHeight="1">
      <c r="A200" s="224"/>
      <c r="B200" s="86" t="s">
        <v>41</v>
      </c>
      <c r="C200" s="76">
        <v>1</v>
      </c>
      <c r="D200" s="156">
        <v>1147</v>
      </c>
      <c r="E200" s="78">
        <f>C200*D200</f>
        <v>1147</v>
      </c>
    </row>
    <row r="201" spans="1:5" s="69" customFormat="1" ht="14.25" customHeight="1">
      <c r="A201" s="224"/>
      <c r="B201" s="86" t="s">
        <v>0</v>
      </c>
      <c r="C201" s="76">
        <v>1</v>
      </c>
      <c r="D201" s="156">
        <v>1147</v>
      </c>
      <c r="E201" s="78">
        <f>C201*D201</f>
        <v>1147</v>
      </c>
    </row>
    <row r="202" spans="1:5" s="69" customFormat="1" ht="14.25" customHeight="1">
      <c r="A202" s="224"/>
      <c r="B202" s="86" t="s">
        <v>1</v>
      </c>
      <c r="C202" s="76">
        <v>1</v>
      </c>
      <c r="D202" s="156">
        <v>1147</v>
      </c>
      <c r="E202" s="78">
        <f>C202*D202</f>
        <v>1147</v>
      </c>
    </row>
    <row r="203" spans="1:5" s="69" customFormat="1" ht="14.25" customHeight="1">
      <c r="A203" s="224"/>
      <c r="B203" s="131" t="s">
        <v>42</v>
      </c>
      <c r="C203" s="126">
        <f>SUM(C200:C202)</f>
        <v>3</v>
      </c>
      <c r="D203" s="133"/>
      <c r="E203" s="127">
        <f>SUM(E200:E202)</f>
        <v>3441</v>
      </c>
    </row>
    <row r="204" spans="1:5" s="69" customFormat="1" ht="14.25" customHeight="1">
      <c r="A204" s="224"/>
      <c r="B204" s="86" t="s">
        <v>0</v>
      </c>
      <c r="C204" s="76">
        <v>1</v>
      </c>
      <c r="D204" s="156">
        <v>1147</v>
      </c>
      <c r="E204" s="78">
        <f>C204*D204</f>
        <v>1147</v>
      </c>
    </row>
    <row r="205" spans="1:5" ht="14.25" customHeight="1">
      <c r="A205" s="224"/>
      <c r="B205" s="86" t="s">
        <v>0</v>
      </c>
      <c r="C205" s="76">
        <v>1</v>
      </c>
      <c r="D205" s="156">
        <v>1147</v>
      </c>
      <c r="E205" s="78">
        <f>C205*D205</f>
        <v>1147</v>
      </c>
    </row>
    <row r="206" spans="1:5" ht="14.25" customHeight="1">
      <c r="A206" s="194"/>
      <c r="B206" s="131" t="s">
        <v>42</v>
      </c>
      <c r="C206" s="126">
        <f>SUM(C198+C203+C204+C205)</f>
        <v>6</v>
      </c>
      <c r="D206" s="122"/>
      <c r="E206" s="127">
        <f>SUM(E198+E203+E204+E205)</f>
        <v>6942</v>
      </c>
    </row>
    <row r="207" spans="1:5" s="69" customFormat="1" ht="14.25" customHeight="1">
      <c r="A207" s="235" t="s">
        <v>147</v>
      </c>
      <c r="B207" s="236"/>
      <c r="C207" s="236"/>
      <c r="D207" s="236"/>
      <c r="E207" s="237"/>
    </row>
    <row r="208" spans="1:5" s="69" customFormat="1" ht="15.75" customHeight="1">
      <c r="A208" s="223"/>
      <c r="B208" s="87" t="s">
        <v>41</v>
      </c>
      <c r="C208" s="76">
        <v>1</v>
      </c>
      <c r="D208" s="156">
        <v>1217</v>
      </c>
      <c r="E208" s="78">
        <f>C208*D208</f>
        <v>1217</v>
      </c>
    </row>
    <row r="209" spans="1:5" s="69" customFormat="1" ht="14.25" customHeight="1">
      <c r="A209" s="224"/>
      <c r="B209" s="86" t="s">
        <v>99</v>
      </c>
      <c r="C209" s="76">
        <v>2</v>
      </c>
      <c r="D209" s="156">
        <v>1147</v>
      </c>
      <c r="E209" s="78">
        <f>C209*D209</f>
        <v>2294</v>
      </c>
    </row>
    <row r="210" spans="1:5" s="69" customFormat="1" ht="14.25" customHeight="1">
      <c r="A210" s="224"/>
      <c r="B210" s="86" t="s">
        <v>0</v>
      </c>
      <c r="C210" s="76">
        <v>1</v>
      </c>
      <c r="D210" s="156">
        <v>1147</v>
      </c>
      <c r="E210" s="78">
        <f>C210*D210</f>
        <v>1147</v>
      </c>
    </row>
    <row r="211" spans="1:5" s="69" customFormat="1" ht="14.25" customHeight="1">
      <c r="A211" s="224"/>
      <c r="B211" s="86" t="s">
        <v>14</v>
      </c>
      <c r="C211" s="76">
        <v>1</v>
      </c>
      <c r="D211" s="156">
        <v>1147</v>
      </c>
      <c r="E211" s="78">
        <f>C211*D211</f>
        <v>1147</v>
      </c>
    </row>
    <row r="212" spans="1:5" s="69" customFormat="1" ht="14.25" customHeight="1">
      <c r="A212" s="194"/>
      <c r="B212" s="98" t="s">
        <v>42</v>
      </c>
      <c r="C212" s="99">
        <f>SUM(C208:C211)</f>
        <v>5</v>
      </c>
      <c r="D212" s="156"/>
      <c r="E212" s="100">
        <f>SUM(E208:E211)</f>
        <v>5805</v>
      </c>
    </row>
    <row r="213" spans="1:5" ht="14.25" customHeight="1">
      <c r="A213" s="115"/>
      <c r="B213" s="102" t="s">
        <v>90</v>
      </c>
      <c r="C213" s="103">
        <f>C196+C206+C212</f>
        <v>13</v>
      </c>
      <c r="D213" s="116"/>
      <c r="E213" s="137">
        <f>E196+E206+E212</f>
        <v>15278</v>
      </c>
    </row>
    <row r="214" spans="1:5" s="69" customFormat="1" ht="14.25" customHeight="1">
      <c r="A214" s="172">
        <v>8</v>
      </c>
      <c r="B214" s="229" t="s">
        <v>108</v>
      </c>
      <c r="C214" s="230"/>
      <c r="D214" s="230"/>
      <c r="E214" s="231"/>
    </row>
    <row r="215" spans="1:5" s="69" customFormat="1" ht="14.25" customHeight="1">
      <c r="A215" s="223"/>
      <c r="B215" s="79" t="s">
        <v>11</v>
      </c>
      <c r="C215" s="80">
        <v>1</v>
      </c>
      <c r="D215" s="164">
        <v>1384</v>
      </c>
      <c r="E215" s="91">
        <f>C215*D215</f>
        <v>1384</v>
      </c>
    </row>
    <row r="216" spans="1:5" s="69" customFormat="1" ht="15" customHeight="1">
      <c r="A216" s="224"/>
      <c r="B216" s="79" t="s">
        <v>0</v>
      </c>
      <c r="C216" s="80">
        <v>1</v>
      </c>
      <c r="D216" s="156">
        <v>1147</v>
      </c>
      <c r="E216" s="78">
        <f>C216*D216</f>
        <v>1147</v>
      </c>
    </row>
    <row r="217" spans="1:5" s="69" customFormat="1" ht="14.25" customHeight="1">
      <c r="A217" s="194"/>
      <c r="B217" s="82" t="s">
        <v>84</v>
      </c>
      <c r="C217" s="126">
        <f>SUM(C215:C216)</f>
        <v>2</v>
      </c>
      <c r="D217" s="77"/>
      <c r="E217" s="127">
        <f>SUM(E215:E216)</f>
        <v>2531</v>
      </c>
    </row>
    <row r="218" spans="1:5" ht="14.25" customHeight="1">
      <c r="A218" s="173"/>
      <c r="B218" s="193" t="s">
        <v>109</v>
      </c>
      <c r="C218" s="193"/>
      <c r="D218" s="193"/>
      <c r="E218" s="225"/>
    </row>
    <row r="219" spans="1:5" s="69" customFormat="1" ht="14.25" customHeight="1">
      <c r="A219" s="223"/>
      <c r="B219" s="75" t="s">
        <v>40</v>
      </c>
      <c r="C219" s="76">
        <v>1</v>
      </c>
      <c r="D219" s="156">
        <v>1207</v>
      </c>
      <c r="E219" s="78">
        <f>C219*D219</f>
        <v>1207</v>
      </c>
    </row>
    <row r="220" spans="1:5" s="69" customFormat="1" ht="14.25" customHeight="1">
      <c r="A220" s="224"/>
      <c r="B220" s="128" t="s">
        <v>172</v>
      </c>
      <c r="C220" s="129"/>
      <c r="D220" s="171"/>
      <c r="E220" s="130"/>
    </row>
    <row r="221" spans="1:5" s="69" customFormat="1" ht="14.25" customHeight="1">
      <c r="A221" s="224"/>
      <c r="B221" s="86" t="s">
        <v>41</v>
      </c>
      <c r="C221" s="76">
        <v>1</v>
      </c>
      <c r="D221" s="156">
        <v>1147</v>
      </c>
      <c r="E221" s="78">
        <f>C221*D221</f>
        <v>1147</v>
      </c>
    </row>
    <row r="222" spans="1:5" s="69" customFormat="1" ht="14.25" customHeight="1">
      <c r="A222" s="224"/>
      <c r="B222" s="86" t="s">
        <v>0</v>
      </c>
      <c r="C222" s="76">
        <v>1</v>
      </c>
      <c r="D222" s="156">
        <v>1147</v>
      </c>
      <c r="E222" s="78">
        <f>C222*D222</f>
        <v>1147</v>
      </c>
    </row>
    <row r="223" spans="1:5" s="69" customFormat="1" ht="14.25" customHeight="1">
      <c r="A223" s="224"/>
      <c r="B223" s="86" t="s">
        <v>1</v>
      </c>
      <c r="C223" s="76">
        <v>1</v>
      </c>
      <c r="D223" s="156">
        <v>1147</v>
      </c>
      <c r="E223" s="78">
        <f>C223*D223</f>
        <v>1147</v>
      </c>
    </row>
    <row r="224" spans="1:5" s="69" customFormat="1" ht="14.25" customHeight="1">
      <c r="A224" s="224"/>
      <c r="B224" s="131" t="s">
        <v>42</v>
      </c>
      <c r="C224" s="126">
        <f>SUM(C221:C223)</f>
        <v>3</v>
      </c>
      <c r="D224" s="133"/>
      <c r="E224" s="127">
        <f>SUM(E221:E223)</f>
        <v>3441</v>
      </c>
    </row>
    <row r="225" spans="1:5" s="69" customFormat="1" ht="14.25" customHeight="1">
      <c r="A225" s="224"/>
      <c r="B225" s="86" t="s">
        <v>88</v>
      </c>
      <c r="C225" s="76">
        <v>1</v>
      </c>
      <c r="D225" s="156">
        <v>1147</v>
      </c>
      <c r="E225" s="78">
        <f>C225*D225</f>
        <v>1147</v>
      </c>
    </row>
    <row r="226" spans="1:5" ht="14.25" customHeight="1">
      <c r="A226" s="224"/>
      <c r="B226" s="86" t="s">
        <v>1</v>
      </c>
      <c r="C226" s="76">
        <v>1</v>
      </c>
      <c r="D226" s="156">
        <v>1147</v>
      </c>
      <c r="E226" s="78">
        <f>C226*D226</f>
        <v>1147</v>
      </c>
    </row>
    <row r="227" spans="1:5" ht="14.25" customHeight="1">
      <c r="A227" s="194"/>
      <c r="B227" s="131" t="s">
        <v>42</v>
      </c>
      <c r="C227" s="126">
        <f>SUM(C219+C224+C225+C226)</f>
        <v>6</v>
      </c>
      <c r="D227" s="122"/>
      <c r="E227" s="127">
        <f>SUM(E219+E224+E225+E226)</f>
        <v>6942</v>
      </c>
    </row>
    <row r="228" spans="1:5" ht="14.25" customHeight="1">
      <c r="A228" s="238" t="s">
        <v>148</v>
      </c>
      <c r="B228" s="232"/>
      <c r="C228" s="232"/>
      <c r="D228" s="232"/>
      <c r="E228" s="233"/>
    </row>
    <row r="229" spans="1:5" s="69" customFormat="1" ht="15.75" customHeight="1">
      <c r="A229" s="223"/>
      <c r="B229" s="87" t="s">
        <v>41</v>
      </c>
      <c r="C229" s="76">
        <v>1</v>
      </c>
      <c r="D229" s="156">
        <v>1217</v>
      </c>
      <c r="E229" s="78">
        <f>C229*D229</f>
        <v>1217</v>
      </c>
    </row>
    <row r="230" spans="1:5" s="69" customFormat="1" ht="14.25" customHeight="1">
      <c r="A230" s="224"/>
      <c r="B230" s="86" t="s">
        <v>29</v>
      </c>
      <c r="C230" s="76">
        <v>2</v>
      </c>
      <c r="D230" s="156">
        <v>1147</v>
      </c>
      <c r="E230" s="78">
        <f>C230*D230</f>
        <v>2294</v>
      </c>
    </row>
    <row r="231" spans="1:5" ht="14.25" customHeight="1">
      <c r="A231" s="224"/>
      <c r="B231" s="86" t="s">
        <v>26</v>
      </c>
      <c r="C231" s="76">
        <v>1</v>
      </c>
      <c r="D231" s="156">
        <v>1147</v>
      </c>
      <c r="E231" s="78">
        <f>C231*D231</f>
        <v>1147</v>
      </c>
    </row>
    <row r="232" spans="1:5" ht="14.25" customHeight="1">
      <c r="A232" s="224"/>
      <c r="B232" s="86" t="s">
        <v>0</v>
      </c>
      <c r="C232" s="76">
        <v>1</v>
      </c>
      <c r="D232" s="156">
        <v>1147</v>
      </c>
      <c r="E232" s="78">
        <f>C232*D232</f>
        <v>1147</v>
      </c>
    </row>
    <row r="233" spans="1:5" ht="14.25" customHeight="1">
      <c r="A233" s="224"/>
      <c r="B233" s="86" t="s">
        <v>14</v>
      </c>
      <c r="C233" s="76">
        <v>1</v>
      </c>
      <c r="D233" s="156">
        <v>1147</v>
      </c>
      <c r="E233" s="78">
        <f>C233*D233</f>
        <v>1147</v>
      </c>
    </row>
    <row r="234" spans="1:5" ht="14.25" customHeight="1">
      <c r="A234" s="194"/>
      <c r="B234" s="131" t="s">
        <v>103</v>
      </c>
      <c r="C234" s="83">
        <f>SUM(C229:C233)</f>
        <v>6</v>
      </c>
      <c r="D234" s="133"/>
      <c r="E234" s="127">
        <f>SUM(E229:E233)</f>
        <v>6952</v>
      </c>
    </row>
    <row r="235" spans="1:5" ht="14.25" customHeight="1">
      <c r="A235" s="115"/>
      <c r="B235" s="102" t="s">
        <v>90</v>
      </c>
      <c r="C235" s="136">
        <f>SUM(C217+C227+C234)</f>
        <v>14</v>
      </c>
      <c r="D235" s="116"/>
      <c r="E235" s="135">
        <f>SUM(E217+E227+E234)</f>
        <v>16425</v>
      </c>
    </row>
    <row r="236" spans="1:5" ht="14.25" customHeight="1">
      <c r="A236" s="172">
        <v>9</v>
      </c>
      <c r="B236" s="229" t="s">
        <v>110</v>
      </c>
      <c r="C236" s="230"/>
      <c r="D236" s="230"/>
      <c r="E236" s="231"/>
    </row>
    <row r="237" spans="1:5" ht="14.25" customHeight="1">
      <c r="A237" s="223"/>
      <c r="B237" s="75" t="s">
        <v>11</v>
      </c>
      <c r="C237" s="76">
        <v>1</v>
      </c>
      <c r="D237" s="156">
        <v>1384</v>
      </c>
      <c r="E237" s="78">
        <f>C237*D237</f>
        <v>1384</v>
      </c>
    </row>
    <row r="238" spans="1:5" ht="14.25" customHeight="1">
      <c r="A238" s="224"/>
      <c r="B238" s="79" t="s">
        <v>0</v>
      </c>
      <c r="C238" s="80">
        <v>1</v>
      </c>
      <c r="D238" s="156">
        <v>1147</v>
      </c>
      <c r="E238" s="78">
        <f>C238*D238</f>
        <v>1147</v>
      </c>
    </row>
    <row r="239" spans="1:5" ht="14.25" customHeight="1">
      <c r="A239" s="194"/>
      <c r="B239" s="82" t="s">
        <v>84</v>
      </c>
      <c r="C239" s="126">
        <f>SUM(C237:C238)</f>
        <v>2</v>
      </c>
      <c r="D239" s="77"/>
      <c r="E239" s="127">
        <f>SUM(E237:E238)</f>
        <v>2531</v>
      </c>
    </row>
    <row r="240" spans="1:5" ht="14.25" customHeight="1">
      <c r="A240" s="173"/>
      <c r="B240" s="193" t="s">
        <v>111</v>
      </c>
      <c r="C240" s="193"/>
      <c r="D240" s="193"/>
      <c r="E240" s="225"/>
    </row>
    <row r="241" spans="1:5" ht="14.25" customHeight="1">
      <c r="A241" s="223"/>
      <c r="B241" s="75" t="s">
        <v>40</v>
      </c>
      <c r="C241" s="76">
        <v>1</v>
      </c>
      <c r="D241" s="156">
        <v>1207</v>
      </c>
      <c r="E241" s="78">
        <f>C241*D241</f>
        <v>1207</v>
      </c>
    </row>
    <row r="242" spans="1:5" ht="14.25" customHeight="1">
      <c r="A242" s="224"/>
      <c r="B242" s="128" t="s">
        <v>171</v>
      </c>
      <c r="C242" s="129"/>
      <c r="D242" s="171"/>
      <c r="E242" s="130"/>
    </row>
    <row r="243" spans="1:5" ht="14.25" customHeight="1">
      <c r="A243" s="224"/>
      <c r="B243" s="86" t="s">
        <v>41</v>
      </c>
      <c r="C243" s="76">
        <v>1</v>
      </c>
      <c r="D243" s="156">
        <v>1147</v>
      </c>
      <c r="E243" s="78">
        <f>C243*D243</f>
        <v>1147</v>
      </c>
    </row>
    <row r="244" spans="1:5" ht="14.25" customHeight="1">
      <c r="A244" s="224"/>
      <c r="B244" s="86" t="s">
        <v>0</v>
      </c>
      <c r="C244" s="76">
        <v>1</v>
      </c>
      <c r="D244" s="156">
        <v>1147</v>
      </c>
      <c r="E244" s="78">
        <f>C244*D244</f>
        <v>1147</v>
      </c>
    </row>
    <row r="245" spans="1:5" ht="14.25" customHeight="1">
      <c r="A245" s="224"/>
      <c r="B245" s="86" t="s">
        <v>1</v>
      </c>
      <c r="C245" s="76">
        <v>1</v>
      </c>
      <c r="D245" s="156">
        <v>1147</v>
      </c>
      <c r="E245" s="78">
        <f>C245*D245</f>
        <v>1147</v>
      </c>
    </row>
    <row r="246" spans="1:5" ht="14.25" customHeight="1">
      <c r="A246" s="224"/>
      <c r="B246" s="131" t="s">
        <v>42</v>
      </c>
      <c r="C246" s="126">
        <f>SUM(C243:C245)</f>
        <v>3</v>
      </c>
      <c r="D246" s="133"/>
      <c r="E246" s="127">
        <f>SUM(E243:E245)</f>
        <v>3441</v>
      </c>
    </row>
    <row r="247" spans="1:5" ht="14.25" customHeight="1">
      <c r="A247" s="224"/>
      <c r="B247" s="86" t="s">
        <v>93</v>
      </c>
      <c r="C247" s="76">
        <v>1</v>
      </c>
      <c r="D247" s="156">
        <v>1147</v>
      </c>
      <c r="E247" s="78">
        <f>C247*D247</f>
        <v>1147</v>
      </c>
    </row>
    <row r="248" spans="1:5" ht="14.25" customHeight="1">
      <c r="A248" s="224"/>
      <c r="B248" s="86" t="s">
        <v>1</v>
      </c>
      <c r="C248" s="76">
        <v>1</v>
      </c>
      <c r="D248" s="156">
        <v>1147</v>
      </c>
      <c r="E248" s="78">
        <f>C248*D248</f>
        <v>1147</v>
      </c>
    </row>
    <row r="249" spans="1:5" ht="14.25" customHeight="1">
      <c r="A249" s="194"/>
      <c r="B249" s="131" t="s">
        <v>42</v>
      </c>
      <c r="C249" s="126">
        <f>SUM(C241+C246+C247+C248)</f>
        <v>6</v>
      </c>
      <c r="D249" s="177"/>
      <c r="E249" s="127">
        <f>SUM(E241+E246+E247+E248)</f>
        <v>6942</v>
      </c>
    </row>
    <row r="250" spans="1:5" ht="14.25" customHeight="1">
      <c r="A250" s="235" t="s">
        <v>149</v>
      </c>
      <c r="B250" s="236"/>
      <c r="C250" s="236"/>
      <c r="D250" s="236"/>
      <c r="E250" s="237"/>
    </row>
    <row r="251" spans="1:5" ht="19.5" customHeight="1">
      <c r="A251" s="223"/>
      <c r="B251" s="87" t="s">
        <v>41</v>
      </c>
      <c r="C251" s="76">
        <v>1</v>
      </c>
      <c r="D251" s="156">
        <v>1217</v>
      </c>
      <c r="E251" s="78">
        <f>C251*D251</f>
        <v>1217</v>
      </c>
    </row>
    <row r="252" spans="1:5" ht="14.25" customHeight="1">
      <c r="A252" s="224"/>
      <c r="B252" s="86" t="s">
        <v>29</v>
      </c>
      <c r="C252" s="76">
        <v>2</v>
      </c>
      <c r="D252" s="156">
        <v>1147</v>
      </c>
      <c r="E252" s="78">
        <f>C252*D252</f>
        <v>2294</v>
      </c>
    </row>
    <row r="253" spans="1:5" ht="14.25" customHeight="1">
      <c r="A253" s="224"/>
      <c r="B253" s="86" t="s">
        <v>0</v>
      </c>
      <c r="C253" s="76">
        <v>1</v>
      </c>
      <c r="D253" s="156">
        <v>1147</v>
      </c>
      <c r="E253" s="78">
        <f>C253*D253</f>
        <v>1147</v>
      </c>
    </row>
    <row r="254" spans="1:5" ht="14.25" customHeight="1">
      <c r="A254" s="224"/>
      <c r="B254" s="86" t="s">
        <v>14</v>
      </c>
      <c r="C254" s="76">
        <v>1</v>
      </c>
      <c r="D254" s="156">
        <v>1147</v>
      </c>
      <c r="E254" s="78">
        <f>C254*D254</f>
        <v>1147</v>
      </c>
    </row>
    <row r="255" spans="1:5" ht="14.25" customHeight="1">
      <c r="A255" s="194"/>
      <c r="B255" s="98" t="s">
        <v>42</v>
      </c>
      <c r="C255" s="99">
        <f>SUM(C251:C254)</f>
        <v>5</v>
      </c>
      <c r="D255" s="156"/>
      <c r="E255" s="100">
        <f>SUM(E251:E254)</f>
        <v>5805</v>
      </c>
    </row>
    <row r="256" spans="1:5" ht="14.25" customHeight="1">
      <c r="A256" s="115"/>
      <c r="B256" s="102" t="s">
        <v>90</v>
      </c>
      <c r="C256" s="103">
        <f>C239+C249+C255</f>
        <v>13</v>
      </c>
      <c r="D256" s="116"/>
      <c r="E256" s="137">
        <f>E239+E249+E255</f>
        <v>15278</v>
      </c>
    </row>
    <row r="257" spans="1:5" ht="14.25" customHeight="1">
      <c r="A257" s="172">
        <v>10</v>
      </c>
      <c r="B257" s="228" t="s">
        <v>112</v>
      </c>
      <c r="C257" s="226"/>
      <c r="D257" s="226"/>
      <c r="E257" s="227"/>
    </row>
    <row r="258" spans="1:5" ht="14.25" customHeight="1">
      <c r="A258" s="223"/>
      <c r="B258" s="75" t="s">
        <v>11</v>
      </c>
      <c r="C258" s="76">
        <v>1</v>
      </c>
      <c r="D258" s="156">
        <v>1384</v>
      </c>
      <c r="E258" s="78">
        <f>C258*D258</f>
        <v>1384</v>
      </c>
    </row>
    <row r="259" spans="1:5" ht="16.5" customHeight="1">
      <c r="A259" s="224"/>
      <c r="B259" s="79" t="s">
        <v>0</v>
      </c>
      <c r="C259" s="80">
        <v>1</v>
      </c>
      <c r="D259" s="156">
        <v>1147</v>
      </c>
      <c r="E259" s="78">
        <f>C259*D259</f>
        <v>1147</v>
      </c>
    </row>
    <row r="260" spans="1:5" ht="14.25" customHeight="1">
      <c r="A260" s="194"/>
      <c r="B260" s="82" t="s">
        <v>84</v>
      </c>
      <c r="C260" s="126">
        <f>SUM(C258:C259)</f>
        <v>2</v>
      </c>
      <c r="D260" s="77"/>
      <c r="E260" s="127">
        <f>SUM(E258:E259)</f>
        <v>2531</v>
      </c>
    </row>
    <row r="261" spans="1:5" ht="14.25" customHeight="1">
      <c r="A261" s="173"/>
      <c r="B261" s="193" t="s">
        <v>113</v>
      </c>
      <c r="C261" s="193"/>
      <c r="D261" s="193"/>
      <c r="E261" s="225"/>
    </row>
    <row r="262" spans="1:5" ht="14.25" customHeight="1">
      <c r="A262" s="223"/>
      <c r="B262" s="75" t="s">
        <v>40</v>
      </c>
      <c r="C262" s="76">
        <v>1</v>
      </c>
      <c r="D262" s="156">
        <v>1207</v>
      </c>
      <c r="E262" s="78">
        <f>C262*D262</f>
        <v>1207</v>
      </c>
    </row>
    <row r="263" spans="1:5" ht="14.25" customHeight="1">
      <c r="A263" s="224"/>
      <c r="B263" s="128" t="s">
        <v>170</v>
      </c>
      <c r="C263" s="129"/>
      <c r="D263" s="171"/>
      <c r="E263" s="130"/>
    </row>
    <row r="264" spans="1:5" ht="14.25" customHeight="1">
      <c r="A264" s="224"/>
      <c r="B264" s="86" t="s">
        <v>41</v>
      </c>
      <c r="C264" s="76">
        <v>1</v>
      </c>
      <c r="D264" s="156">
        <v>1147</v>
      </c>
      <c r="E264" s="78">
        <f>C264*D264</f>
        <v>1147</v>
      </c>
    </row>
    <row r="265" spans="1:5" ht="14.25" customHeight="1">
      <c r="A265" s="224"/>
      <c r="B265" s="86" t="s">
        <v>0</v>
      </c>
      <c r="C265" s="76">
        <v>1</v>
      </c>
      <c r="D265" s="156">
        <v>1147</v>
      </c>
      <c r="E265" s="78">
        <f>C265*D265</f>
        <v>1147</v>
      </c>
    </row>
    <row r="266" spans="1:5" ht="14.25" customHeight="1">
      <c r="A266" s="224"/>
      <c r="B266" s="86" t="s">
        <v>1</v>
      </c>
      <c r="C266" s="76">
        <v>1</v>
      </c>
      <c r="D266" s="156">
        <v>1147</v>
      </c>
      <c r="E266" s="78">
        <f>C266*D266</f>
        <v>1147</v>
      </c>
    </row>
    <row r="267" spans="1:5" ht="14.25" customHeight="1">
      <c r="A267" s="224"/>
      <c r="B267" s="131" t="s">
        <v>42</v>
      </c>
      <c r="C267" s="126">
        <f>SUM(C264:C266)</f>
        <v>3</v>
      </c>
      <c r="D267" s="133"/>
      <c r="E267" s="127">
        <f>SUM(E264:E266)</f>
        <v>3441</v>
      </c>
    </row>
    <row r="268" spans="1:5" ht="14.25" customHeight="1">
      <c r="A268" s="224"/>
      <c r="B268" s="86" t="s">
        <v>93</v>
      </c>
      <c r="C268" s="76">
        <v>1</v>
      </c>
      <c r="D268" s="156">
        <v>1147</v>
      </c>
      <c r="E268" s="78">
        <f>C268*D268</f>
        <v>1147</v>
      </c>
    </row>
    <row r="269" spans="1:5" ht="14.25" customHeight="1">
      <c r="A269" s="224"/>
      <c r="B269" s="86" t="s">
        <v>1</v>
      </c>
      <c r="C269" s="76">
        <v>1</v>
      </c>
      <c r="D269" s="156">
        <v>1147</v>
      </c>
      <c r="E269" s="78">
        <f>C269*D269</f>
        <v>1147</v>
      </c>
    </row>
    <row r="270" spans="1:5" ht="14.25" customHeight="1">
      <c r="A270" s="194"/>
      <c r="B270" s="131" t="s">
        <v>42</v>
      </c>
      <c r="C270" s="126">
        <f>SUM(C262+C267+C268+C269)</f>
        <v>6</v>
      </c>
      <c r="D270" s="122"/>
      <c r="E270" s="127">
        <f>SUM(E262+E267+E268+E269)</f>
        <v>6942</v>
      </c>
    </row>
    <row r="271" spans="1:5" ht="14.25" customHeight="1">
      <c r="A271" s="235" t="s">
        <v>150</v>
      </c>
      <c r="B271" s="236"/>
      <c r="C271" s="236"/>
      <c r="D271" s="236"/>
      <c r="E271" s="237"/>
    </row>
    <row r="272" spans="1:5" ht="15" customHeight="1">
      <c r="A272" s="223"/>
      <c r="B272" s="87" t="s">
        <v>41</v>
      </c>
      <c r="C272" s="76">
        <v>1</v>
      </c>
      <c r="D272" s="156">
        <v>1217</v>
      </c>
      <c r="E272" s="78">
        <f>C272*D272</f>
        <v>1217</v>
      </c>
    </row>
    <row r="273" spans="1:5" ht="14.25" customHeight="1">
      <c r="A273" s="224"/>
      <c r="B273" s="86" t="s">
        <v>28</v>
      </c>
      <c r="C273" s="76">
        <v>1</v>
      </c>
      <c r="D273" s="156">
        <v>1156</v>
      </c>
      <c r="E273" s="78">
        <f aca="true" t="shared" si="6" ref="E273:E278">C273*D273</f>
        <v>1156</v>
      </c>
    </row>
    <row r="274" spans="1:5" ht="14.25" customHeight="1">
      <c r="A274" s="224"/>
      <c r="B274" s="86" t="s">
        <v>99</v>
      </c>
      <c r="C274" s="76">
        <v>2</v>
      </c>
      <c r="D274" s="156">
        <v>1147</v>
      </c>
      <c r="E274" s="78">
        <f t="shared" si="6"/>
        <v>2294</v>
      </c>
    </row>
    <row r="275" spans="1:5" ht="14.25" customHeight="1">
      <c r="A275" s="224"/>
      <c r="B275" s="86" t="s">
        <v>26</v>
      </c>
      <c r="C275" s="76">
        <v>2</v>
      </c>
      <c r="D275" s="156">
        <v>1147</v>
      </c>
      <c r="E275" s="78">
        <f t="shared" si="6"/>
        <v>2294</v>
      </c>
    </row>
    <row r="276" spans="1:5" ht="14.25" customHeight="1">
      <c r="A276" s="224"/>
      <c r="B276" s="86" t="s">
        <v>27</v>
      </c>
      <c r="C276" s="76">
        <v>1</v>
      </c>
      <c r="D276" s="156">
        <v>1147</v>
      </c>
      <c r="E276" s="78">
        <f t="shared" si="6"/>
        <v>1147</v>
      </c>
    </row>
    <row r="277" spans="1:5" ht="14.25" customHeight="1">
      <c r="A277" s="224"/>
      <c r="B277" s="86" t="s">
        <v>0</v>
      </c>
      <c r="C277" s="76">
        <v>1</v>
      </c>
      <c r="D277" s="156">
        <v>1147</v>
      </c>
      <c r="E277" s="78">
        <f t="shared" si="6"/>
        <v>1147</v>
      </c>
    </row>
    <row r="278" spans="1:5" ht="14.25" customHeight="1">
      <c r="A278" s="224"/>
      <c r="B278" s="86" t="s">
        <v>14</v>
      </c>
      <c r="C278" s="76">
        <v>1</v>
      </c>
      <c r="D278" s="156">
        <v>1147</v>
      </c>
      <c r="E278" s="78">
        <f t="shared" si="6"/>
        <v>1147</v>
      </c>
    </row>
    <row r="279" spans="1:5" ht="14.25" customHeight="1">
      <c r="A279" s="194"/>
      <c r="B279" s="98" t="s">
        <v>42</v>
      </c>
      <c r="C279" s="99">
        <f>SUM(C272:C278)</f>
        <v>9</v>
      </c>
      <c r="D279" s="156"/>
      <c r="E279" s="100">
        <f>SUM(E272:E278)</f>
        <v>10402</v>
      </c>
    </row>
    <row r="280" spans="1:5" ht="14.25" customHeight="1">
      <c r="A280" s="115"/>
      <c r="B280" s="102" t="s">
        <v>90</v>
      </c>
      <c r="C280" s="103">
        <f>C260+C270+C279</f>
        <v>17</v>
      </c>
      <c r="D280" s="116"/>
      <c r="E280" s="137">
        <f>E260+E270+E279</f>
        <v>19875</v>
      </c>
    </row>
    <row r="281" spans="1:5" s="161" customFormat="1" ht="14.25" customHeight="1">
      <c r="A281" s="174">
        <v>11</v>
      </c>
      <c r="B281" s="229" t="s">
        <v>114</v>
      </c>
      <c r="C281" s="230"/>
      <c r="D281" s="230"/>
      <c r="E281" s="231"/>
    </row>
    <row r="282" spans="1:5" ht="14.25" customHeight="1">
      <c r="A282" s="223"/>
      <c r="B282" s="75" t="s">
        <v>11</v>
      </c>
      <c r="C282" s="76">
        <v>1</v>
      </c>
      <c r="D282" s="156">
        <v>1440</v>
      </c>
      <c r="E282" s="78">
        <f>C282*D282</f>
        <v>1440</v>
      </c>
    </row>
    <row r="283" spans="1:5" ht="15" customHeight="1">
      <c r="A283" s="224"/>
      <c r="B283" s="79" t="s">
        <v>0</v>
      </c>
      <c r="C283" s="80">
        <v>1</v>
      </c>
      <c r="D283" s="156">
        <v>1147</v>
      </c>
      <c r="E283" s="81">
        <f>C283*D283</f>
        <v>1147</v>
      </c>
    </row>
    <row r="284" spans="1:5" ht="14.25" customHeight="1">
      <c r="A284" s="224"/>
      <c r="B284" s="79" t="s">
        <v>1</v>
      </c>
      <c r="C284" s="80">
        <v>2</v>
      </c>
      <c r="D284" s="156">
        <v>1147</v>
      </c>
      <c r="E284" s="81">
        <f>C284*D284</f>
        <v>2294</v>
      </c>
    </row>
    <row r="285" spans="1:5" ht="14.25" customHeight="1">
      <c r="A285" s="194"/>
      <c r="B285" s="82" t="s">
        <v>84</v>
      </c>
      <c r="C285" s="83">
        <f>SUM(C282:C284)</f>
        <v>4</v>
      </c>
      <c r="D285" s="84"/>
      <c r="E285" s="85">
        <f>SUM(E282:E284)</f>
        <v>4881</v>
      </c>
    </row>
    <row r="286" spans="1:5" ht="14.25" customHeight="1">
      <c r="A286" s="173"/>
      <c r="B286" s="193" t="s">
        <v>115</v>
      </c>
      <c r="C286" s="193"/>
      <c r="D286" s="193"/>
      <c r="E286" s="225"/>
    </row>
    <row r="287" spans="1:5" ht="14.25" customHeight="1">
      <c r="A287" s="223"/>
      <c r="B287" s="75" t="s">
        <v>40</v>
      </c>
      <c r="C287" s="76">
        <v>1</v>
      </c>
      <c r="D287" s="164">
        <v>1147</v>
      </c>
      <c r="E287" s="81">
        <f>C287*D287</f>
        <v>1147</v>
      </c>
    </row>
    <row r="288" spans="1:5" ht="26.25" customHeight="1">
      <c r="A288" s="224"/>
      <c r="B288" s="242" t="s">
        <v>160</v>
      </c>
      <c r="C288" s="243"/>
      <c r="D288" s="243"/>
      <c r="E288" s="244"/>
    </row>
    <row r="289" spans="1:5" ht="14.25" customHeight="1">
      <c r="A289" s="224"/>
      <c r="B289" s="86" t="s">
        <v>41</v>
      </c>
      <c r="C289" s="76">
        <v>1</v>
      </c>
      <c r="D289" s="156">
        <v>1147</v>
      </c>
      <c r="E289" s="78">
        <f>C289*D289</f>
        <v>1147</v>
      </c>
    </row>
    <row r="290" spans="1:5" ht="14.25" customHeight="1">
      <c r="A290" s="224"/>
      <c r="B290" s="86" t="s">
        <v>0</v>
      </c>
      <c r="C290" s="76">
        <v>1</v>
      </c>
      <c r="D290" s="156">
        <v>1147</v>
      </c>
      <c r="E290" s="81">
        <f>C290*D290</f>
        <v>1147</v>
      </c>
    </row>
    <row r="291" spans="1:5" ht="14.25" customHeight="1">
      <c r="A291" s="224"/>
      <c r="B291" s="86" t="s">
        <v>1</v>
      </c>
      <c r="C291" s="76">
        <v>2</v>
      </c>
      <c r="D291" s="156">
        <v>1147</v>
      </c>
      <c r="E291" s="81">
        <f>C291*D291</f>
        <v>2294</v>
      </c>
    </row>
    <row r="292" spans="1:5" ht="14.25" customHeight="1">
      <c r="A292" s="224"/>
      <c r="B292" s="86" t="s">
        <v>12</v>
      </c>
      <c r="C292" s="76">
        <v>1</v>
      </c>
      <c r="D292" s="156">
        <v>1147</v>
      </c>
      <c r="E292" s="81">
        <f>C292*D292</f>
        <v>1147</v>
      </c>
    </row>
    <row r="293" spans="1:5" ht="14.25" customHeight="1">
      <c r="A293" s="224"/>
      <c r="B293" s="86" t="s">
        <v>86</v>
      </c>
      <c r="C293" s="76">
        <v>1</v>
      </c>
      <c r="D293" s="156">
        <v>1147</v>
      </c>
      <c r="E293" s="81">
        <f>C293*D293</f>
        <v>1147</v>
      </c>
    </row>
    <row r="294" spans="1:5" ht="14.25" customHeight="1">
      <c r="A294" s="224"/>
      <c r="B294" s="98" t="s">
        <v>42</v>
      </c>
      <c r="C294" s="99">
        <f>C289+C290+C291+C292+C293</f>
        <v>6</v>
      </c>
      <c r="D294" s="156"/>
      <c r="E294" s="100">
        <f>E289+E290+E291+E292+E293</f>
        <v>6882</v>
      </c>
    </row>
    <row r="295" spans="1:5" ht="24.75" customHeight="1">
      <c r="A295" s="224"/>
      <c r="B295" s="242" t="s">
        <v>161</v>
      </c>
      <c r="C295" s="243"/>
      <c r="D295" s="243"/>
      <c r="E295" s="244"/>
    </row>
    <row r="296" spans="1:5" ht="14.25" customHeight="1">
      <c r="A296" s="224"/>
      <c r="B296" s="86" t="s">
        <v>41</v>
      </c>
      <c r="C296" s="76">
        <v>1</v>
      </c>
      <c r="D296" s="156">
        <v>1147</v>
      </c>
      <c r="E296" s="78">
        <f>C296*D296</f>
        <v>1147</v>
      </c>
    </row>
    <row r="297" spans="1:5" ht="14.25" customHeight="1">
      <c r="A297" s="224"/>
      <c r="B297" s="86" t="s">
        <v>0</v>
      </c>
      <c r="C297" s="76">
        <v>1</v>
      </c>
      <c r="D297" s="156">
        <v>1147</v>
      </c>
      <c r="E297" s="78">
        <f>C297*D297</f>
        <v>1147</v>
      </c>
    </row>
    <row r="298" spans="1:5" ht="14.25" customHeight="1">
      <c r="A298" s="224"/>
      <c r="B298" s="86" t="s">
        <v>1</v>
      </c>
      <c r="C298" s="76">
        <v>1</v>
      </c>
      <c r="D298" s="156">
        <v>1147</v>
      </c>
      <c r="E298" s="78">
        <f>C298*D298</f>
        <v>1147</v>
      </c>
    </row>
    <row r="299" spans="1:5" ht="14.25" customHeight="1">
      <c r="A299" s="224"/>
      <c r="B299" s="138" t="s">
        <v>42</v>
      </c>
      <c r="C299" s="108">
        <f>C296+C297+C298</f>
        <v>3</v>
      </c>
      <c r="D299" s="109"/>
      <c r="E299" s="110">
        <f>E296+E297+E298</f>
        <v>3441</v>
      </c>
    </row>
    <row r="300" spans="1:5" ht="14.25" customHeight="1">
      <c r="A300" s="224"/>
      <c r="B300" s="242" t="s">
        <v>135</v>
      </c>
      <c r="C300" s="243"/>
      <c r="D300" s="243"/>
      <c r="E300" s="244"/>
    </row>
    <row r="301" spans="1:5" ht="14.25" customHeight="1">
      <c r="A301" s="224"/>
      <c r="B301" s="86" t="s">
        <v>48</v>
      </c>
      <c r="C301" s="139">
        <v>1</v>
      </c>
      <c r="D301" s="180">
        <v>1147</v>
      </c>
      <c r="E301" s="78">
        <f>C301*D301</f>
        <v>1147</v>
      </c>
    </row>
    <row r="302" spans="1:5" ht="14.25" customHeight="1">
      <c r="A302" s="224"/>
      <c r="B302" s="92" t="s">
        <v>88</v>
      </c>
      <c r="C302" s="139">
        <v>1</v>
      </c>
      <c r="D302" s="180">
        <v>1147</v>
      </c>
      <c r="E302" s="78">
        <f>C302*D302</f>
        <v>1147</v>
      </c>
    </row>
    <row r="303" spans="1:5" ht="14.25" customHeight="1">
      <c r="A303" s="224"/>
      <c r="B303" s="98" t="s">
        <v>42</v>
      </c>
      <c r="C303" s="108">
        <f>C301+C302</f>
        <v>2</v>
      </c>
      <c r="D303" s="180"/>
      <c r="E303" s="110">
        <f>E301+E302</f>
        <v>2294</v>
      </c>
    </row>
    <row r="304" spans="1:5" ht="14.25" customHeight="1">
      <c r="A304" s="224"/>
      <c r="B304" s="86" t="s">
        <v>0</v>
      </c>
      <c r="C304" s="139">
        <v>1</v>
      </c>
      <c r="D304" s="180">
        <v>1147</v>
      </c>
      <c r="E304" s="78">
        <f>C304*D304</f>
        <v>1147</v>
      </c>
    </row>
    <row r="305" spans="1:5" ht="14.25" customHeight="1">
      <c r="A305" s="194"/>
      <c r="B305" s="98" t="s">
        <v>42</v>
      </c>
      <c r="C305" s="112">
        <f>C287+C294+C299+C303+C304</f>
        <v>13</v>
      </c>
      <c r="D305" s="122"/>
      <c r="E305" s="100">
        <f>E287+E294+E299+E303+E304</f>
        <v>14911</v>
      </c>
    </row>
    <row r="306" spans="1:5" ht="14.25" customHeight="1">
      <c r="A306" s="155"/>
      <c r="B306" s="236" t="s">
        <v>151</v>
      </c>
      <c r="C306" s="236"/>
      <c r="D306" s="236"/>
      <c r="E306" s="237"/>
    </row>
    <row r="307" spans="1:5" ht="18" customHeight="1">
      <c r="A307" s="223"/>
      <c r="B307" s="87" t="s">
        <v>41</v>
      </c>
      <c r="C307" s="76">
        <v>1</v>
      </c>
      <c r="D307" s="156">
        <v>1147</v>
      </c>
      <c r="E307" s="78">
        <f>C307*D307</f>
        <v>1147</v>
      </c>
    </row>
    <row r="308" spans="1:5" ht="14.25" customHeight="1">
      <c r="A308" s="224"/>
      <c r="B308" s="86" t="s">
        <v>28</v>
      </c>
      <c r="C308" s="76">
        <v>2</v>
      </c>
      <c r="D308" s="156">
        <v>1147</v>
      </c>
      <c r="E308" s="78">
        <f aca="true" t="shared" si="7" ref="E308:E314">C308*D308</f>
        <v>2294</v>
      </c>
    </row>
    <row r="309" spans="1:5" ht="14.25" customHeight="1">
      <c r="A309" s="224"/>
      <c r="B309" s="86" t="s">
        <v>29</v>
      </c>
      <c r="C309" s="76">
        <v>7</v>
      </c>
      <c r="D309" s="156">
        <v>1147</v>
      </c>
      <c r="E309" s="78">
        <f t="shared" si="7"/>
        <v>8029</v>
      </c>
    </row>
    <row r="310" spans="1:5" ht="14.25" customHeight="1">
      <c r="A310" s="224"/>
      <c r="B310" s="86" t="s">
        <v>89</v>
      </c>
      <c r="C310" s="76">
        <v>8</v>
      </c>
      <c r="D310" s="156">
        <v>1147</v>
      </c>
      <c r="E310" s="78">
        <f t="shared" si="7"/>
        <v>9176</v>
      </c>
    </row>
    <row r="311" spans="1:5" ht="14.25" customHeight="1">
      <c r="A311" s="224"/>
      <c r="B311" s="86" t="s">
        <v>27</v>
      </c>
      <c r="C311" s="76">
        <v>4</v>
      </c>
      <c r="D311" s="156">
        <v>1147</v>
      </c>
      <c r="E311" s="78">
        <f t="shared" si="7"/>
        <v>4588</v>
      </c>
    </row>
    <row r="312" spans="1:5" ht="14.25" customHeight="1">
      <c r="A312" s="224"/>
      <c r="B312" s="86" t="s">
        <v>0</v>
      </c>
      <c r="C312" s="76">
        <v>2</v>
      </c>
      <c r="D312" s="156">
        <v>1147</v>
      </c>
      <c r="E312" s="78">
        <f t="shared" si="7"/>
        <v>2294</v>
      </c>
    </row>
    <row r="313" spans="1:5" ht="14.25" customHeight="1">
      <c r="A313" s="224"/>
      <c r="B313" s="86" t="s">
        <v>14</v>
      </c>
      <c r="C313" s="76">
        <v>1</v>
      </c>
      <c r="D313" s="156">
        <v>1147</v>
      </c>
      <c r="E313" s="78">
        <f t="shared" si="7"/>
        <v>1147</v>
      </c>
    </row>
    <row r="314" spans="1:5" ht="14.25" customHeight="1">
      <c r="A314" s="224"/>
      <c r="B314" s="86" t="s">
        <v>31</v>
      </c>
      <c r="C314" s="76">
        <v>1</v>
      </c>
      <c r="D314" s="156">
        <v>1147</v>
      </c>
      <c r="E314" s="78">
        <f t="shared" si="7"/>
        <v>1147</v>
      </c>
    </row>
    <row r="315" spans="1:5" ht="14.25" customHeight="1">
      <c r="A315" s="194"/>
      <c r="B315" s="98" t="s">
        <v>42</v>
      </c>
      <c r="C315" s="99">
        <f>SUM(C307:C314)</f>
        <v>26</v>
      </c>
      <c r="D315" s="77"/>
      <c r="E315" s="100">
        <f>SUM(E307:E314)</f>
        <v>29822</v>
      </c>
    </row>
    <row r="316" spans="1:5" ht="14.25" customHeight="1">
      <c r="A316" s="115"/>
      <c r="B316" s="102" t="s">
        <v>90</v>
      </c>
      <c r="C316" s="140">
        <f>C285+C305+C315</f>
        <v>43</v>
      </c>
      <c r="D316" s="116"/>
      <c r="E316" s="137">
        <f>E285+E305+E315</f>
        <v>49614</v>
      </c>
    </row>
    <row r="317" spans="1:5" ht="14.25" customHeight="1">
      <c r="A317" s="174">
        <v>12</v>
      </c>
      <c r="B317" s="229" t="s">
        <v>116</v>
      </c>
      <c r="C317" s="230"/>
      <c r="D317" s="230"/>
      <c r="E317" s="231"/>
    </row>
    <row r="318" spans="1:5" ht="14.25" customHeight="1">
      <c r="A318" s="223"/>
      <c r="B318" s="75" t="s">
        <v>11</v>
      </c>
      <c r="C318" s="76">
        <v>1</v>
      </c>
      <c r="D318" s="156">
        <v>1384</v>
      </c>
      <c r="E318" s="78">
        <f>C318*D318</f>
        <v>1384</v>
      </c>
    </row>
    <row r="319" spans="1:5" ht="14.25" customHeight="1">
      <c r="A319" s="224"/>
      <c r="B319" s="79" t="s">
        <v>0</v>
      </c>
      <c r="C319" s="80">
        <v>1</v>
      </c>
      <c r="D319" s="156">
        <v>1147</v>
      </c>
      <c r="E319" s="78">
        <f>C319*D319</f>
        <v>1147</v>
      </c>
    </row>
    <row r="320" spans="1:5" ht="14.25" customHeight="1">
      <c r="A320" s="194"/>
      <c r="B320" s="82" t="s">
        <v>84</v>
      </c>
      <c r="C320" s="126">
        <f>SUM(C318:C319)</f>
        <v>2</v>
      </c>
      <c r="D320" s="77"/>
      <c r="E320" s="127">
        <f>SUM(E318:E319)</f>
        <v>2531</v>
      </c>
    </row>
    <row r="321" spans="1:5" ht="14.25" customHeight="1">
      <c r="A321" s="173"/>
      <c r="B321" s="193" t="s">
        <v>117</v>
      </c>
      <c r="C321" s="193"/>
      <c r="D321" s="193"/>
      <c r="E321" s="225"/>
    </row>
    <row r="322" spans="1:5" ht="14.25" customHeight="1">
      <c r="A322" s="223"/>
      <c r="B322" s="75" t="s">
        <v>40</v>
      </c>
      <c r="C322" s="76">
        <v>1</v>
      </c>
      <c r="D322" s="156">
        <v>1207</v>
      </c>
      <c r="E322" s="78">
        <f>C322*D322</f>
        <v>1207</v>
      </c>
    </row>
    <row r="323" spans="1:5" ht="14.25" customHeight="1">
      <c r="A323" s="224"/>
      <c r="B323" s="128" t="s">
        <v>169</v>
      </c>
      <c r="C323" s="129"/>
      <c r="D323" s="171"/>
      <c r="E323" s="130"/>
    </row>
    <row r="324" spans="1:5" ht="14.25" customHeight="1">
      <c r="A324" s="224"/>
      <c r="B324" s="86" t="s">
        <v>41</v>
      </c>
      <c r="C324" s="76">
        <v>1</v>
      </c>
      <c r="D324" s="156">
        <v>1147</v>
      </c>
      <c r="E324" s="78">
        <f>C324*D324</f>
        <v>1147</v>
      </c>
    </row>
    <row r="325" spans="1:5" ht="14.25" customHeight="1">
      <c r="A325" s="224"/>
      <c r="B325" s="86" t="s">
        <v>0</v>
      </c>
      <c r="C325" s="76">
        <v>1</v>
      </c>
      <c r="D325" s="156">
        <v>1147</v>
      </c>
      <c r="E325" s="78">
        <f>C325*D325</f>
        <v>1147</v>
      </c>
    </row>
    <row r="326" spans="1:5" ht="14.25" customHeight="1">
      <c r="A326" s="224"/>
      <c r="B326" s="86" t="s">
        <v>1</v>
      </c>
      <c r="C326" s="76">
        <v>1</v>
      </c>
      <c r="D326" s="156">
        <v>1147</v>
      </c>
      <c r="E326" s="78">
        <f>C326*D326</f>
        <v>1147</v>
      </c>
    </row>
    <row r="327" spans="1:5" ht="14.25" customHeight="1">
      <c r="A327" s="224"/>
      <c r="B327" s="98" t="s">
        <v>42</v>
      </c>
      <c r="C327" s="99">
        <f>SUM(C324:C325:C326)</f>
        <v>3</v>
      </c>
      <c r="D327" s="156"/>
      <c r="E327" s="100">
        <f>SUM(E324:E326)</f>
        <v>3441</v>
      </c>
    </row>
    <row r="328" spans="1:5" ht="14.25" customHeight="1">
      <c r="A328" s="224"/>
      <c r="B328" s="86" t="s">
        <v>88</v>
      </c>
      <c r="C328" s="80">
        <v>1</v>
      </c>
      <c r="D328" s="164">
        <v>1147</v>
      </c>
      <c r="E328" s="78">
        <f>C328*D328</f>
        <v>1147</v>
      </c>
    </row>
    <row r="329" spans="1:5" ht="14.25" customHeight="1">
      <c r="A329" s="224"/>
      <c r="B329" s="86" t="s">
        <v>1</v>
      </c>
      <c r="C329" s="80">
        <v>1</v>
      </c>
      <c r="D329" s="164">
        <v>1147</v>
      </c>
      <c r="E329" s="78">
        <f>C329*D329</f>
        <v>1147</v>
      </c>
    </row>
    <row r="330" spans="1:5" ht="14.25" customHeight="1">
      <c r="A330" s="194"/>
      <c r="B330" s="98" t="s">
        <v>42</v>
      </c>
      <c r="C330" s="99">
        <f>C322+C327+C328+C329</f>
        <v>6</v>
      </c>
      <c r="D330" s="77"/>
      <c r="E330" s="100">
        <f>E322+E327+E328+E329</f>
        <v>6942</v>
      </c>
    </row>
    <row r="331" spans="1:5" ht="14.25" customHeight="1">
      <c r="A331" s="238" t="s">
        <v>152</v>
      </c>
      <c r="B331" s="232"/>
      <c r="C331" s="232"/>
      <c r="D331" s="232"/>
      <c r="E331" s="233"/>
    </row>
    <row r="332" spans="1:5" ht="17.25" customHeight="1">
      <c r="A332" s="223"/>
      <c r="B332" s="87" t="s">
        <v>41</v>
      </c>
      <c r="C332" s="76">
        <v>1</v>
      </c>
      <c r="D332" s="156">
        <v>1217</v>
      </c>
      <c r="E332" s="78">
        <f>C332*D332</f>
        <v>1217</v>
      </c>
    </row>
    <row r="333" spans="1:5" ht="14.25" customHeight="1">
      <c r="A333" s="224"/>
      <c r="B333" s="86" t="s">
        <v>29</v>
      </c>
      <c r="C333" s="76">
        <v>2</v>
      </c>
      <c r="D333" s="156">
        <v>1147</v>
      </c>
      <c r="E333" s="78">
        <f>C333*D333</f>
        <v>2294</v>
      </c>
    </row>
    <row r="334" spans="1:5" ht="14.25" customHeight="1">
      <c r="A334" s="224"/>
      <c r="B334" s="86" t="s">
        <v>89</v>
      </c>
      <c r="C334" s="76">
        <v>1</v>
      </c>
      <c r="D334" s="156">
        <v>1147</v>
      </c>
      <c r="E334" s="78">
        <f>C334*D334</f>
        <v>1147</v>
      </c>
    </row>
    <row r="335" spans="1:5" ht="14.25" customHeight="1">
      <c r="A335" s="224"/>
      <c r="B335" s="86" t="s">
        <v>0</v>
      </c>
      <c r="C335" s="76">
        <v>1</v>
      </c>
      <c r="D335" s="156">
        <v>1147</v>
      </c>
      <c r="E335" s="78">
        <f>C335*D335</f>
        <v>1147</v>
      </c>
    </row>
    <row r="336" spans="1:5" ht="14.25" customHeight="1">
      <c r="A336" s="224"/>
      <c r="B336" s="86" t="s">
        <v>14</v>
      </c>
      <c r="C336" s="76">
        <v>1</v>
      </c>
      <c r="D336" s="156">
        <v>1147</v>
      </c>
      <c r="E336" s="78">
        <f>C336*D336</f>
        <v>1147</v>
      </c>
    </row>
    <row r="337" spans="1:5" ht="14.25" customHeight="1">
      <c r="A337" s="194"/>
      <c r="B337" s="98" t="s">
        <v>42</v>
      </c>
      <c r="C337" s="99">
        <f>SUM(C332:C336)</f>
        <v>6</v>
      </c>
      <c r="D337" s="156"/>
      <c r="E337" s="100">
        <f>SUM(E332:E336)</f>
        <v>6952</v>
      </c>
    </row>
    <row r="338" spans="1:5" ht="14.25" customHeight="1">
      <c r="A338" s="115"/>
      <c r="B338" s="102" t="s">
        <v>90</v>
      </c>
      <c r="C338" s="103">
        <f>C320+C330+C337</f>
        <v>14</v>
      </c>
      <c r="D338" s="116"/>
      <c r="E338" s="137">
        <f>E320+E330+E337</f>
        <v>16425</v>
      </c>
    </row>
    <row r="339" spans="1:5" ht="14.25" customHeight="1">
      <c r="A339" s="151"/>
      <c r="B339" s="190"/>
      <c r="C339" s="191"/>
      <c r="D339" s="118"/>
      <c r="E339" s="192"/>
    </row>
    <row r="340" spans="1:5" ht="14.25" customHeight="1">
      <c r="A340" s="183"/>
      <c r="B340" s="184"/>
      <c r="C340" s="188"/>
      <c r="D340" s="186"/>
      <c r="E340" s="189"/>
    </row>
    <row r="341" spans="1:5" ht="14.25" customHeight="1">
      <c r="A341" s="174">
        <v>13</v>
      </c>
      <c r="B341" s="229" t="s">
        <v>118</v>
      </c>
      <c r="C341" s="230"/>
      <c r="D341" s="230"/>
      <c r="E341" s="231"/>
    </row>
    <row r="342" spans="1:5" ht="14.25" customHeight="1">
      <c r="A342" s="223"/>
      <c r="B342" s="75" t="s">
        <v>11</v>
      </c>
      <c r="C342" s="76">
        <v>1</v>
      </c>
      <c r="D342" s="156">
        <v>1384</v>
      </c>
      <c r="E342" s="78">
        <f>C342*D342</f>
        <v>1384</v>
      </c>
    </row>
    <row r="343" spans="1:5" ht="14.25" customHeight="1">
      <c r="A343" s="224"/>
      <c r="B343" s="79" t="s">
        <v>0</v>
      </c>
      <c r="C343" s="80">
        <v>1</v>
      </c>
      <c r="D343" s="156">
        <v>1147</v>
      </c>
      <c r="E343" s="78">
        <f>C343*D343</f>
        <v>1147</v>
      </c>
    </row>
    <row r="344" spans="1:5" ht="14.25" customHeight="1">
      <c r="A344" s="194"/>
      <c r="B344" s="82" t="s">
        <v>84</v>
      </c>
      <c r="C344" s="126">
        <f>SUM(C342:C343)</f>
        <v>2</v>
      </c>
      <c r="D344" s="77"/>
      <c r="E344" s="127">
        <f>SUM(E342:E343)</f>
        <v>2531</v>
      </c>
    </row>
    <row r="345" spans="1:5" ht="14.25" customHeight="1">
      <c r="A345" s="173"/>
      <c r="B345" s="193" t="s">
        <v>119</v>
      </c>
      <c r="C345" s="193"/>
      <c r="D345" s="193"/>
      <c r="E345" s="225"/>
    </row>
    <row r="346" spans="1:5" ht="14.25" customHeight="1">
      <c r="A346" s="223"/>
      <c r="B346" s="75" t="s">
        <v>40</v>
      </c>
      <c r="C346" s="76">
        <v>1</v>
      </c>
      <c r="D346" s="156">
        <v>1207</v>
      </c>
      <c r="E346" s="78">
        <f>C346*D346</f>
        <v>1207</v>
      </c>
    </row>
    <row r="347" spans="1:5" ht="14.25" customHeight="1">
      <c r="A347" s="224"/>
      <c r="B347" s="128" t="s">
        <v>167</v>
      </c>
      <c r="C347" s="129"/>
      <c r="D347" s="171"/>
      <c r="E347" s="130"/>
    </row>
    <row r="348" spans="1:5" ht="14.25" customHeight="1">
      <c r="A348" s="224"/>
      <c r="B348" s="86" t="s">
        <v>41</v>
      </c>
      <c r="C348" s="76">
        <v>1</v>
      </c>
      <c r="D348" s="156">
        <v>1147</v>
      </c>
      <c r="E348" s="78">
        <f>C348*D348</f>
        <v>1147</v>
      </c>
    </row>
    <row r="349" spans="1:5" ht="14.25" customHeight="1">
      <c r="A349" s="224"/>
      <c r="B349" s="86" t="s">
        <v>0</v>
      </c>
      <c r="C349" s="76">
        <v>1</v>
      </c>
      <c r="D349" s="156">
        <v>1147</v>
      </c>
      <c r="E349" s="78">
        <f>C349*D349</f>
        <v>1147</v>
      </c>
    </row>
    <row r="350" spans="1:5" ht="14.25" customHeight="1">
      <c r="A350" s="224"/>
      <c r="B350" s="86" t="s">
        <v>1</v>
      </c>
      <c r="C350" s="76">
        <v>1</v>
      </c>
      <c r="D350" s="156">
        <v>1147</v>
      </c>
      <c r="E350" s="78">
        <f>C350*D350</f>
        <v>1147</v>
      </c>
    </row>
    <row r="351" spans="1:5" ht="14.25" customHeight="1">
      <c r="A351" s="224"/>
      <c r="B351" s="86" t="s">
        <v>102</v>
      </c>
      <c r="C351" s="76">
        <v>1</v>
      </c>
      <c r="D351" s="156">
        <v>1147</v>
      </c>
      <c r="E351" s="78">
        <f>C351*D351</f>
        <v>1147</v>
      </c>
    </row>
    <row r="352" spans="1:5" ht="14.25" customHeight="1">
      <c r="A352" s="224"/>
      <c r="B352" s="86" t="s">
        <v>23</v>
      </c>
      <c r="C352" s="76">
        <v>1</v>
      </c>
      <c r="D352" s="156">
        <v>1147</v>
      </c>
      <c r="E352" s="78">
        <f>C352*D352</f>
        <v>1147</v>
      </c>
    </row>
    <row r="353" spans="1:5" ht="14.25" customHeight="1">
      <c r="A353" s="224"/>
      <c r="B353" s="131" t="s">
        <v>42</v>
      </c>
      <c r="C353" s="126">
        <f>SUM(C348:C352)</f>
        <v>5</v>
      </c>
      <c r="D353" s="133"/>
      <c r="E353" s="127">
        <f>SUM(E348:E352)</f>
        <v>5735</v>
      </c>
    </row>
    <row r="354" spans="1:5" ht="14.25" customHeight="1">
      <c r="A354" s="224"/>
      <c r="B354" s="86" t="s">
        <v>93</v>
      </c>
      <c r="C354" s="141">
        <v>1</v>
      </c>
      <c r="D354" s="176">
        <v>1147</v>
      </c>
      <c r="E354" s="78">
        <f>C354*D354</f>
        <v>1147</v>
      </c>
    </row>
    <row r="355" spans="1:5" ht="14.25" customHeight="1">
      <c r="A355" s="224"/>
      <c r="B355" s="86" t="s">
        <v>168</v>
      </c>
      <c r="C355" s="141">
        <v>1</v>
      </c>
      <c r="D355" s="176">
        <v>1147</v>
      </c>
      <c r="E355" s="78">
        <f>C355*D355</f>
        <v>1147</v>
      </c>
    </row>
    <row r="356" spans="1:5" ht="14.25" customHeight="1">
      <c r="A356" s="194"/>
      <c r="B356" s="131" t="s">
        <v>42</v>
      </c>
      <c r="C356" s="126">
        <f>C346+C353+C354+C355</f>
        <v>8</v>
      </c>
      <c r="D356" s="122"/>
      <c r="E356" s="127">
        <f>E346+E353+E354+E355</f>
        <v>9236</v>
      </c>
    </row>
    <row r="357" spans="1:5" ht="14.25" customHeight="1">
      <c r="A357" s="235" t="s">
        <v>153</v>
      </c>
      <c r="B357" s="236"/>
      <c r="C357" s="236"/>
      <c r="D357" s="236"/>
      <c r="E357" s="237"/>
    </row>
    <row r="358" spans="1:5" ht="15.75" customHeight="1">
      <c r="A358" s="223"/>
      <c r="B358" s="87" t="s">
        <v>41</v>
      </c>
      <c r="C358" s="76">
        <v>1</v>
      </c>
      <c r="D358" s="156">
        <v>1217</v>
      </c>
      <c r="E358" s="78">
        <f>C358*D358</f>
        <v>1217</v>
      </c>
    </row>
    <row r="359" spans="1:5" ht="14.25" customHeight="1">
      <c r="A359" s="224"/>
      <c r="B359" s="86" t="s">
        <v>28</v>
      </c>
      <c r="C359" s="76">
        <v>1</v>
      </c>
      <c r="D359" s="156">
        <v>1156</v>
      </c>
      <c r="E359" s="78">
        <f aca="true" t="shared" si="8" ref="E359:E364">C359*D359</f>
        <v>1156</v>
      </c>
    </row>
    <row r="360" spans="1:5" ht="14.25" customHeight="1">
      <c r="A360" s="224"/>
      <c r="B360" s="86" t="s">
        <v>29</v>
      </c>
      <c r="C360" s="76">
        <v>2</v>
      </c>
      <c r="D360" s="156">
        <v>1147</v>
      </c>
      <c r="E360" s="78">
        <f t="shared" si="8"/>
        <v>2294</v>
      </c>
    </row>
    <row r="361" spans="1:5" ht="14.25" customHeight="1">
      <c r="A361" s="224"/>
      <c r="B361" s="86" t="s">
        <v>26</v>
      </c>
      <c r="C361" s="76">
        <v>2</v>
      </c>
      <c r="D361" s="156">
        <v>1147</v>
      </c>
      <c r="E361" s="78">
        <f t="shared" si="8"/>
        <v>2294</v>
      </c>
    </row>
    <row r="362" spans="1:5" ht="14.25" customHeight="1">
      <c r="A362" s="224"/>
      <c r="B362" s="86" t="s">
        <v>27</v>
      </c>
      <c r="C362" s="76">
        <v>1</v>
      </c>
      <c r="D362" s="156">
        <v>1147</v>
      </c>
      <c r="E362" s="78">
        <f t="shared" si="8"/>
        <v>1147</v>
      </c>
    </row>
    <row r="363" spans="1:5" ht="14.25" customHeight="1">
      <c r="A363" s="224"/>
      <c r="B363" s="86" t="s">
        <v>0</v>
      </c>
      <c r="C363" s="76">
        <v>1</v>
      </c>
      <c r="D363" s="156">
        <v>1147</v>
      </c>
      <c r="E363" s="78">
        <f t="shared" si="8"/>
        <v>1147</v>
      </c>
    </row>
    <row r="364" spans="1:5" ht="14.25" customHeight="1">
      <c r="A364" s="224"/>
      <c r="B364" s="86" t="s">
        <v>14</v>
      </c>
      <c r="C364" s="76">
        <v>1</v>
      </c>
      <c r="D364" s="156">
        <v>1147</v>
      </c>
      <c r="E364" s="78">
        <f t="shared" si="8"/>
        <v>1147</v>
      </c>
    </row>
    <row r="365" spans="1:5" ht="14.25" customHeight="1">
      <c r="A365" s="194"/>
      <c r="B365" s="131" t="s">
        <v>103</v>
      </c>
      <c r="C365" s="126">
        <f>SUM(C358:C364)</f>
        <v>9</v>
      </c>
      <c r="D365" s="133"/>
      <c r="E365" s="127">
        <f>SUM(E358:E364)</f>
        <v>10402</v>
      </c>
    </row>
    <row r="366" spans="1:5" ht="14.25" customHeight="1">
      <c r="A366" s="115"/>
      <c r="B366" s="102" t="s">
        <v>90</v>
      </c>
      <c r="C366" s="136">
        <f>SUM(C344+C356+C365)</f>
        <v>19</v>
      </c>
      <c r="D366" s="116"/>
      <c r="E366" s="135">
        <f>SUM(E344+E356+E365)</f>
        <v>22169</v>
      </c>
    </row>
    <row r="367" spans="1:5" ht="14.25" customHeight="1">
      <c r="A367" s="172">
        <v>14</v>
      </c>
      <c r="B367" s="228" t="s">
        <v>120</v>
      </c>
      <c r="C367" s="226"/>
      <c r="D367" s="226"/>
      <c r="E367" s="227"/>
    </row>
    <row r="368" spans="1:5" ht="14.25" customHeight="1">
      <c r="A368" s="223"/>
      <c r="B368" s="75" t="s">
        <v>11</v>
      </c>
      <c r="C368" s="76">
        <v>1</v>
      </c>
      <c r="D368" s="156">
        <v>1384</v>
      </c>
      <c r="E368" s="78">
        <f>C368*D368</f>
        <v>1384</v>
      </c>
    </row>
    <row r="369" spans="1:5" ht="13.5" customHeight="1">
      <c r="A369" s="224"/>
      <c r="B369" s="79" t="s">
        <v>0</v>
      </c>
      <c r="C369" s="80">
        <v>1</v>
      </c>
      <c r="D369" s="156">
        <v>1147</v>
      </c>
      <c r="E369" s="81">
        <f>C369*D369</f>
        <v>1147</v>
      </c>
    </row>
    <row r="370" spans="1:5" ht="17.25" customHeight="1">
      <c r="A370" s="224"/>
      <c r="B370" s="79" t="s">
        <v>1</v>
      </c>
      <c r="C370" s="80">
        <v>1</v>
      </c>
      <c r="D370" s="156">
        <v>1147</v>
      </c>
      <c r="E370" s="81">
        <f>C370*D370</f>
        <v>1147</v>
      </c>
    </row>
    <row r="371" spans="1:5" ht="14.25" customHeight="1">
      <c r="A371" s="194"/>
      <c r="B371" s="82" t="s">
        <v>84</v>
      </c>
      <c r="C371" s="83">
        <f>SUM(C368:C370)</f>
        <v>3</v>
      </c>
      <c r="D371" s="84"/>
      <c r="E371" s="85">
        <f>SUM(E368:E370)</f>
        <v>3678</v>
      </c>
    </row>
    <row r="372" spans="1:5" ht="14.25" customHeight="1">
      <c r="A372" s="173"/>
      <c r="B372" s="193" t="s">
        <v>121</v>
      </c>
      <c r="C372" s="193"/>
      <c r="D372" s="193"/>
      <c r="E372" s="225"/>
    </row>
    <row r="373" spans="1:5" ht="14.25" customHeight="1">
      <c r="A373" s="223"/>
      <c r="B373" s="75" t="s">
        <v>40</v>
      </c>
      <c r="C373" s="76">
        <v>1</v>
      </c>
      <c r="D373" s="156">
        <v>1207</v>
      </c>
      <c r="E373" s="78">
        <f>C373*D373</f>
        <v>1207</v>
      </c>
    </row>
    <row r="374" spans="1:5" ht="14.25" customHeight="1">
      <c r="A374" s="224"/>
      <c r="B374" s="128" t="s">
        <v>166</v>
      </c>
      <c r="C374" s="129"/>
      <c r="D374" s="171"/>
      <c r="E374" s="130"/>
    </row>
    <row r="375" spans="1:5" ht="14.25" customHeight="1">
      <c r="A375" s="224"/>
      <c r="B375" s="86" t="s">
        <v>41</v>
      </c>
      <c r="C375" s="76">
        <v>1</v>
      </c>
      <c r="D375" s="156">
        <v>1147</v>
      </c>
      <c r="E375" s="78">
        <f>C375*D375</f>
        <v>1147</v>
      </c>
    </row>
    <row r="376" spans="1:5" ht="14.25" customHeight="1">
      <c r="A376" s="224"/>
      <c r="B376" s="86" t="s">
        <v>0</v>
      </c>
      <c r="C376" s="76">
        <v>1</v>
      </c>
      <c r="D376" s="156">
        <v>1147</v>
      </c>
      <c r="E376" s="78">
        <f>C376*D376</f>
        <v>1147</v>
      </c>
    </row>
    <row r="377" spans="1:5" ht="14.25" customHeight="1">
      <c r="A377" s="224"/>
      <c r="B377" s="86" t="s">
        <v>1</v>
      </c>
      <c r="C377" s="76">
        <v>1</v>
      </c>
      <c r="D377" s="156">
        <v>1147</v>
      </c>
      <c r="E377" s="78">
        <f>C377*D377</f>
        <v>1147</v>
      </c>
    </row>
    <row r="378" spans="1:5" ht="14.25" customHeight="1">
      <c r="A378" s="224"/>
      <c r="B378" s="131" t="s">
        <v>42</v>
      </c>
      <c r="C378" s="126">
        <f>SUM(C375:C377)</f>
        <v>3</v>
      </c>
      <c r="D378" s="133"/>
      <c r="E378" s="127">
        <f>SUM(E375:E377)</f>
        <v>3441</v>
      </c>
    </row>
    <row r="379" spans="1:5" ht="14.25" customHeight="1">
      <c r="A379" s="224"/>
      <c r="B379" s="86" t="s">
        <v>0</v>
      </c>
      <c r="C379" s="76">
        <v>1</v>
      </c>
      <c r="D379" s="156">
        <v>1147</v>
      </c>
      <c r="E379" s="78">
        <f>C379*D379</f>
        <v>1147</v>
      </c>
    </row>
    <row r="380" spans="1:5" ht="14.25" customHeight="1">
      <c r="A380" s="224"/>
      <c r="B380" s="86" t="s">
        <v>0</v>
      </c>
      <c r="C380" s="76">
        <v>1</v>
      </c>
      <c r="D380" s="156">
        <v>1147</v>
      </c>
      <c r="E380" s="78">
        <f>C380*D380</f>
        <v>1147</v>
      </c>
    </row>
    <row r="381" spans="1:5" ht="14.25" customHeight="1">
      <c r="A381" s="194"/>
      <c r="B381" s="131" t="s">
        <v>42</v>
      </c>
      <c r="C381" s="126">
        <f>SUM(C373+C378+C379+C380)</f>
        <v>6</v>
      </c>
      <c r="D381" s="122"/>
      <c r="E381" s="127">
        <f>SUM(E373+E378+E379+E380)</f>
        <v>6942</v>
      </c>
    </row>
    <row r="382" spans="1:5" ht="14.25" customHeight="1">
      <c r="A382" s="238" t="s">
        <v>154</v>
      </c>
      <c r="B382" s="232"/>
      <c r="C382" s="232"/>
      <c r="D382" s="232"/>
      <c r="E382" s="233"/>
    </row>
    <row r="383" spans="1:5" ht="16.5" customHeight="1">
      <c r="A383" s="223"/>
      <c r="B383" s="87" t="s">
        <v>41</v>
      </c>
      <c r="C383" s="76">
        <v>1</v>
      </c>
      <c r="D383" s="156">
        <v>1217</v>
      </c>
      <c r="E383" s="78">
        <f>C383*D383</f>
        <v>1217</v>
      </c>
    </row>
    <row r="384" spans="1:5" ht="14.25" customHeight="1">
      <c r="A384" s="224"/>
      <c r="B384" s="86" t="s">
        <v>28</v>
      </c>
      <c r="C384" s="76">
        <v>1</v>
      </c>
      <c r="D384" s="156">
        <v>1156</v>
      </c>
      <c r="E384" s="78">
        <f aca="true" t="shared" si="9" ref="E384:E389">C384*D384</f>
        <v>1156</v>
      </c>
    </row>
    <row r="385" spans="1:5" ht="14.25" customHeight="1">
      <c r="A385" s="224"/>
      <c r="B385" s="86" t="s">
        <v>29</v>
      </c>
      <c r="C385" s="76">
        <v>4</v>
      </c>
      <c r="D385" s="156">
        <v>1147</v>
      </c>
      <c r="E385" s="78">
        <f t="shared" si="9"/>
        <v>4588</v>
      </c>
    </row>
    <row r="386" spans="1:5" ht="14.25" customHeight="1">
      <c r="A386" s="224"/>
      <c r="B386" s="86" t="s">
        <v>89</v>
      </c>
      <c r="C386" s="76">
        <v>5</v>
      </c>
      <c r="D386" s="156">
        <v>1147</v>
      </c>
      <c r="E386" s="78">
        <f t="shared" si="9"/>
        <v>5735</v>
      </c>
    </row>
    <row r="387" spans="1:5" ht="14.25" customHeight="1">
      <c r="A387" s="224"/>
      <c r="B387" s="86" t="s">
        <v>27</v>
      </c>
      <c r="C387" s="76">
        <v>1</v>
      </c>
      <c r="D387" s="156">
        <v>1147</v>
      </c>
      <c r="E387" s="78">
        <f t="shared" si="9"/>
        <v>1147</v>
      </c>
    </row>
    <row r="388" spans="1:5" ht="14.25" customHeight="1">
      <c r="A388" s="224"/>
      <c r="B388" s="86" t="s">
        <v>0</v>
      </c>
      <c r="C388" s="76">
        <v>2</v>
      </c>
      <c r="D388" s="156">
        <v>1147</v>
      </c>
      <c r="E388" s="78">
        <f t="shared" si="9"/>
        <v>2294</v>
      </c>
    </row>
    <row r="389" spans="1:5" ht="14.25" customHeight="1">
      <c r="A389" s="224"/>
      <c r="B389" s="86" t="s">
        <v>14</v>
      </c>
      <c r="C389" s="76">
        <v>1</v>
      </c>
      <c r="D389" s="156">
        <v>1147</v>
      </c>
      <c r="E389" s="78">
        <f t="shared" si="9"/>
        <v>1147</v>
      </c>
    </row>
    <row r="390" spans="1:5" ht="14.25" customHeight="1">
      <c r="A390" s="194"/>
      <c r="B390" s="131" t="s">
        <v>103</v>
      </c>
      <c r="C390" s="126">
        <f>SUM(C383:C389)</f>
        <v>15</v>
      </c>
      <c r="D390" s="132"/>
      <c r="E390" s="127">
        <f>SUM(E383:E389)</f>
        <v>17284</v>
      </c>
    </row>
    <row r="391" spans="1:5" ht="14.25" customHeight="1">
      <c r="A391" s="115"/>
      <c r="B391" s="102" t="s">
        <v>90</v>
      </c>
      <c r="C391" s="136">
        <f>SUM(C371+C381+C390)</f>
        <v>24</v>
      </c>
      <c r="D391" s="116"/>
      <c r="E391" s="135">
        <f>SUM(E371+E381+E390)</f>
        <v>27904</v>
      </c>
    </row>
    <row r="392" spans="1:5" ht="14.25" customHeight="1">
      <c r="A392" s="174">
        <v>15</v>
      </c>
      <c r="B392" s="229" t="s">
        <v>122</v>
      </c>
      <c r="C392" s="230"/>
      <c r="D392" s="230"/>
      <c r="E392" s="231"/>
    </row>
    <row r="393" spans="1:5" ht="14.25" customHeight="1">
      <c r="A393" s="223"/>
      <c r="B393" s="75" t="s">
        <v>11</v>
      </c>
      <c r="C393" s="76">
        <v>1</v>
      </c>
      <c r="D393" s="156">
        <v>1384</v>
      </c>
      <c r="E393" s="78">
        <f>C393*D393</f>
        <v>1384</v>
      </c>
    </row>
    <row r="394" spans="1:5" ht="16.5" customHeight="1">
      <c r="A394" s="224"/>
      <c r="B394" s="79" t="s">
        <v>0</v>
      </c>
      <c r="C394" s="80">
        <v>1</v>
      </c>
      <c r="D394" s="156">
        <v>1147</v>
      </c>
      <c r="E394" s="78">
        <f>C394*D394</f>
        <v>1147</v>
      </c>
    </row>
    <row r="395" spans="1:5" ht="14.25" customHeight="1">
      <c r="A395" s="194"/>
      <c r="B395" s="82" t="s">
        <v>84</v>
      </c>
      <c r="C395" s="126">
        <f>SUM(C393:C394)</f>
        <v>2</v>
      </c>
      <c r="D395" s="156"/>
      <c r="E395" s="127">
        <f>SUM(E393:E394)</f>
        <v>2531</v>
      </c>
    </row>
    <row r="396" spans="1:5" ht="14.25" customHeight="1">
      <c r="A396" s="173"/>
      <c r="B396" s="193" t="s">
        <v>123</v>
      </c>
      <c r="C396" s="193"/>
      <c r="D396" s="193"/>
      <c r="E396" s="225"/>
    </row>
    <row r="397" spans="1:5" ht="14.25" customHeight="1">
      <c r="A397" s="223"/>
      <c r="B397" s="75" t="s">
        <v>40</v>
      </c>
      <c r="C397" s="76">
        <v>1</v>
      </c>
      <c r="D397" s="156">
        <v>1207</v>
      </c>
      <c r="E397" s="78">
        <f>C397*D397</f>
        <v>1207</v>
      </c>
    </row>
    <row r="398" spans="1:5" ht="14.25" customHeight="1">
      <c r="A398" s="224"/>
      <c r="B398" s="128" t="s">
        <v>176</v>
      </c>
      <c r="C398" s="129"/>
      <c r="D398" s="171"/>
      <c r="E398" s="130"/>
    </row>
    <row r="399" spans="1:5" ht="14.25" customHeight="1">
      <c r="A399" s="224"/>
      <c r="B399" s="86" t="s">
        <v>41</v>
      </c>
      <c r="C399" s="76">
        <v>1</v>
      </c>
      <c r="D399" s="156">
        <v>1147</v>
      </c>
      <c r="E399" s="78">
        <f>C399*D399</f>
        <v>1147</v>
      </c>
    </row>
    <row r="400" spans="1:5" ht="14.25" customHeight="1">
      <c r="A400" s="224"/>
      <c r="B400" s="86" t="s">
        <v>0</v>
      </c>
      <c r="C400" s="76">
        <v>1</v>
      </c>
      <c r="D400" s="156">
        <v>1147</v>
      </c>
      <c r="E400" s="78">
        <f>C400*D400</f>
        <v>1147</v>
      </c>
    </row>
    <row r="401" spans="1:5" ht="14.25" customHeight="1">
      <c r="A401" s="224"/>
      <c r="B401" s="86" t="s">
        <v>1</v>
      </c>
      <c r="C401" s="76">
        <v>2</v>
      </c>
      <c r="D401" s="156">
        <v>1147</v>
      </c>
      <c r="E401" s="78">
        <f>C401*D401</f>
        <v>2294</v>
      </c>
    </row>
    <row r="402" spans="1:5" ht="14.25" customHeight="1">
      <c r="A402" s="224"/>
      <c r="B402" s="86" t="s">
        <v>23</v>
      </c>
      <c r="C402" s="76">
        <v>1</v>
      </c>
      <c r="D402" s="156">
        <v>1147</v>
      </c>
      <c r="E402" s="78">
        <f>C402*D402</f>
        <v>1147</v>
      </c>
    </row>
    <row r="403" spans="1:5" ht="14.25" customHeight="1">
      <c r="A403" s="224"/>
      <c r="B403" s="131" t="s">
        <v>42</v>
      </c>
      <c r="C403" s="126">
        <f>SUM(C399:C402)</f>
        <v>5</v>
      </c>
      <c r="D403" s="133"/>
      <c r="E403" s="127">
        <f>SUM(E399:E402)</f>
        <v>5735</v>
      </c>
    </row>
    <row r="404" spans="1:5" ht="14.25" customHeight="1">
      <c r="A404" s="224"/>
      <c r="B404" s="179" t="s">
        <v>177</v>
      </c>
      <c r="C404" s="80">
        <v>1</v>
      </c>
      <c r="D404" s="164">
        <v>1147</v>
      </c>
      <c r="E404" s="78">
        <f>C404*D404</f>
        <v>1147</v>
      </c>
    </row>
    <row r="405" spans="1:5" ht="14.25" customHeight="1">
      <c r="A405" s="224"/>
      <c r="B405" s="86" t="s">
        <v>1</v>
      </c>
      <c r="C405" s="80">
        <v>1</v>
      </c>
      <c r="D405" s="164">
        <v>1147</v>
      </c>
      <c r="E405" s="78">
        <f>C405*D405</f>
        <v>1147</v>
      </c>
    </row>
    <row r="406" spans="1:5" ht="14.25" customHeight="1">
      <c r="A406" s="194"/>
      <c r="B406" s="131" t="s">
        <v>42</v>
      </c>
      <c r="C406" s="126">
        <f>SUM(C397+C403+C404+C405)</f>
        <v>8</v>
      </c>
      <c r="D406" s="164"/>
      <c r="E406" s="127">
        <f>SUM(E397+E403+E404+E405)</f>
        <v>9236</v>
      </c>
    </row>
    <row r="407" spans="1:5" ht="14.25" customHeight="1">
      <c r="A407" s="235" t="s">
        <v>155</v>
      </c>
      <c r="B407" s="236"/>
      <c r="C407" s="236"/>
      <c r="D407" s="236"/>
      <c r="E407" s="237"/>
    </row>
    <row r="408" spans="1:5" ht="17.25" customHeight="1">
      <c r="A408" s="223"/>
      <c r="B408" s="87" t="s">
        <v>41</v>
      </c>
      <c r="C408" s="76">
        <v>1</v>
      </c>
      <c r="D408" s="156">
        <v>1217</v>
      </c>
      <c r="E408" s="78">
        <f>C408*D408</f>
        <v>1217</v>
      </c>
    </row>
    <row r="409" spans="1:5" ht="14.25" customHeight="1">
      <c r="A409" s="224"/>
      <c r="B409" s="86" t="s">
        <v>28</v>
      </c>
      <c r="C409" s="76">
        <v>1</v>
      </c>
      <c r="D409" s="156">
        <v>1156</v>
      </c>
      <c r="E409" s="78">
        <f aca="true" t="shared" si="10" ref="E409:E414">C409*D409</f>
        <v>1156</v>
      </c>
    </row>
    <row r="410" spans="1:5" ht="14.25" customHeight="1">
      <c r="A410" s="224"/>
      <c r="B410" s="86" t="s">
        <v>29</v>
      </c>
      <c r="C410" s="76">
        <v>2</v>
      </c>
      <c r="D410" s="156">
        <v>1147</v>
      </c>
      <c r="E410" s="78">
        <f t="shared" si="10"/>
        <v>2294</v>
      </c>
    </row>
    <row r="411" spans="1:5" ht="14.25" customHeight="1">
      <c r="A411" s="224"/>
      <c r="B411" s="86" t="s">
        <v>26</v>
      </c>
      <c r="C411" s="76">
        <v>2</v>
      </c>
      <c r="D411" s="156">
        <v>1147</v>
      </c>
      <c r="E411" s="78">
        <f t="shared" si="10"/>
        <v>2294</v>
      </c>
    </row>
    <row r="412" spans="1:5" ht="14.25" customHeight="1">
      <c r="A412" s="224"/>
      <c r="B412" s="86" t="s">
        <v>27</v>
      </c>
      <c r="C412" s="76">
        <v>2</v>
      </c>
      <c r="D412" s="156">
        <v>1147</v>
      </c>
      <c r="E412" s="78">
        <f t="shared" si="10"/>
        <v>2294</v>
      </c>
    </row>
    <row r="413" spans="1:5" ht="14.25" customHeight="1">
      <c r="A413" s="224"/>
      <c r="B413" s="86" t="s">
        <v>0</v>
      </c>
      <c r="C413" s="76">
        <v>1</v>
      </c>
      <c r="D413" s="156">
        <v>1147</v>
      </c>
      <c r="E413" s="78">
        <f t="shared" si="10"/>
        <v>1147</v>
      </c>
    </row>
    <row r="414" spans="1:5" ht="14.25" customHeight="1">
      <c r="A414" s="224"/>
      <c r="B414" s="86" t="s">
        <v>14</v>
      </c>
      <c r="C414" s="76">
        <v>1</v>
      </c>
      <c r="D414" s="156">
        <v>1147</v>
      </c>
      <c r="E414" s="78">
        <f t="shared" si="10"/>
        <v>1147</v>
      </c>
    </row>
    <row r="415" spans="1:5" ht="14.25" customHeight="1">
      <c r="A415" s="194"/>
      <c r="B415" s="131" t="s">
        <v>103</v>
      </c>
      <c r="C415" s="126">
        <f>SUM(C408:C414)</f>
        <v>10</v>
      </c>
      <c r="D415" s="133"/>
      <c r="E415" s="127">
        <f>SUM(E408:E414)</f>
        <v>11549</v>
      </c>
    </row>
    <row r="416" spans="1:5" ht="14.25" customHeight="1">
      <c r="A416" s="115"/>
      <c r="B416" s="102" t="s">
        <v>90</v>
      </c>
      <c r="C416" s="136">
        <f>SUM(C395+C406+C415)</f>
        <v>20</v>
      </c>
      <c r="D416" s="170"/>
      <c r="E416" s="135">
        <f>SUM(E395+E406+E415)</f>
        <v>23316</v>
      </c>
    </row>
    <row r="417" spans="1:5" ht="14.25" customHeight="1">
      <c r="A417" s="172">
        <v>16</v>
      </c>
      <c r="B417" s="228" t="s">
        <v>124</v>
      </c>
      <c r="C417" s="226"/>
      <c r="D417" s="226"/>
      <c r="E417" s="227"/>
    </row>
    <row r="418" spans="1:5" ht="14.25" customHeight="1">
      <c r="A418" s="239"/>
      <c r="B418" s="75" t="s">
        <v>11</v>
      </c>
      <c r="C418" s="76">
        <v>1</v>
      </c>
      <c r="D418" s="156">
        <v>1384</v>
      </c>
      <c r="E418" s="77">
        <f>C418*D418</f>
        <v>1384</v>
      </c>
    </row>
    <row r="419" spans="1:5" ht="15.75" customHeight="1">
      <c r="A419" s="240"/>
      <c r="B419" s="75" t="s">
        <v>0</v>
      </c>
      <c r="C419" s="76">
        <v>1</v>
      </c>
      <c r="D419" s="156">
        <v>1147</v>
      </c>
      <c r="E419" s="77">
        <f>C419*D419</f>
        <v>1147</v>
      </c>
    </row>
    <row r="420" spans="1:5" ht="14.25" customHeight="1">
      <c r="A420" s="241"/>
      <c r="B420" s="82" t="s">
        <v>84</v>
      </c>
      <c r="C420" s="126">
        <f>SUM(C418:C419)</f>
        <v>2</v>
      </c>
      <c r="D420" s="77"/>
      <c r="E420" s="127">
        <f>SUM(E418:E419)</f>
        <v>2531</v>
      </c>
    </row>
    <row r="421" spans="1:5" ht="14.25" customHeight="1">
      <c r="A421" s="173"/>
      <c r="B421" s="193" t="s">
        <v>125</v>
      </c>
      <c r="C421" s="193"/>
      <c r="D421" s="193"/>
      <c r="E421" s="225"/>
    </row>
    <row r="422" spans="1:5" ht="14.25" customHeight="1">
      <c r="A422" s="223"/>
      <c r="B422" s="75" t="s">
        <v>40</v>
      </c>
      <c r="C422" s="76">
        <v>1</v>
      </c>
      <c r="D422" s="156">
        <v>1207</v>
      </c>
      <c r="E422" s="78">
        <f>C422*D422</f>
        <v>1207</v>
      </c>
    </row>
    <row r="423" spans="1:5" ht="14.25" customHeight="1">
      <c r="A423" s="224"/>
      <c r="B423" s="128" t="s">
        <v>165</v>
      </c>
      <c r="C423" s="129"/>
      <c r="D423" s="171"/>
      <c r="E423" s="130"/>
    </row>
    <row r="424" spans="1:5" ht="14.25" customHeight="1">
      <c r="A424" s="224"/>
      <c r="B424" s="86" t="s">
        <v>41</v>
      </c>
      <c r="C424" s="76">
        <v>1</v>
      </c>
      <c r="D424" s="156">
        <v>1147</v>
      </c>
      <c r="E424" s="78">
        <f>C424*D424</f>
        <v>1147</v>
      </c>
    </row>
    <row r="425" spans="1:5" ht="14.25" customHeight="1">
      <c r="A425" s="224"/>
      <c r="B425" s="86" t="s">
        <v>0</v>
      </c>
      <c r="C425" s="76">
        <v>1</v>
      </c>
      <c r="D425" s="156">
        <v>1147</v>
      </c>
      <c r="E425" s="78">
        <f>C425*D425</f>
        <v>1147</v>
      </c>
    </row>
    <row r="426" spans="1:5" ht="14.25" customHeight="1">
      <c r="A426" s="224"/>
      <c r="B426" s="86" t="s">
        <v>1</v>
      </c>
      <c r="C426" s="76">
        <v>1</v>
      </c>
      <c r="D426" s="156">
        <v>1147</v>
      </c>
      <c r="E426" s="78">
        <f>C426*D426</f>
        <v>1147</v>
      </c>
    </row>
    <row r="427" spans="1:5" ht="14.25" customHeight="1">
      <c r="A427" s="224"/>
      <c r="B427" s="98" t="s">
        <v>42</v>
      </c>
      <c r="C427" s="99">
        <f>SUM(C424:C426)</f>
        <v>3</v>
      </c>
      <c r="D427" s="156"/>
      <c r="E427" s="100">
        <f>SUM(E424:E426)</f>
        <v>3441</v>
      </c>
    </row>
    <row r="428" spans="1:5" ht="14.25" customHeight="1">
      <c r="A428" s="224"/>
      <c r="B428" s="86" t="s">
        <v>93</v>
      </c>
      <c r="C428" s="80">
        <v>1</v>
      </c>
      <c r="D428" s="164">
        <v>1147</v>
      </c>
      <c r="E428" s="78">
        <f>C428*D428</f>
        <v>1147</v>
      </c>
    </row>
    <row r="429" spans="1:5" ht="14.25" customHeight="1">
      <c r="A429" s="224"/>
      <c r="B429" s="86" t="s">
        <v>1</v>
      </c>
      <c r="C429" s="80">
        <v>1</v>
      </c>
      <c r="D429" s="164">
        <v>1147</v>
      </c>
      <c r="E429" s="78">
        <f>C429*D429</f>
        <v>1147</v>
      </c>
    </row>
    <row r="430" spans="1:5" ht="14.25" customHeight="1">
      <c r="A430" s="194"/>
      <c r="B430" s="98" t="s">
        <v>42</v>
      </c>
      <c r="C430" s="99">
        <f>C422+C427+C428+C429</f>
        <v>6</v>
      </c>
      <c r="D430" s="112"/>
      <c r="E430" s="100">
        <f>E422+E427+E428+E429</f>
        <v>6942</v>
      </c>
    </row>
    <row r="431" spans="1:5" ht="14.25" customHeight="1">
      <c r="A431" s="235" t="s">
        <v>156</v>
      </c>
      <c r="B431" s="236"/>
      <c r="C431" s="236"/>
      <c r="D431" s="236"/>
      <c r="E431" s="237"/>
    </row>
    <row r="432" spans="1:5" ht="15" customHeight="1">
      <c r="A432" s="223"/>
      <c r="B432" s="87" t="s">
        <v>41</v>
      </c>
      <c r="C432" s="76">
        <v>1</v>
      </c>
      <c r="D432" s="156">
        <v>1217</v>
      </c>
      <c r="E432" s="78">
        <f>C432*D432</f>
        <v>1217</v>
      </c>
    </row>
    <row r="433" spans="1:5" ht="14.25" customHeight="1">
      <c r="A433" s="224"/>
      <c r="B433" s="86" t="s">
        <v>29</v>
      </c>
      <c r="C433" s="76">
        <v>1</v>
      </c>
      <c r="D433" s="156">
        <v>1147</v>
      </c>
      <c r="E433" s="78">
        <f>C433*D433</f>
        <v>1147</v>
      </c>
    </row>
    <row r="434" spans="1:5" ht="14.25" customHeight="1">
      <c r="A434" s="224"/>
      <c r="B434" s="86" t="s">
        <v>89</v>
      </c>
      <c r="C434" s="76">
        <v>1</v>
      </c>
      <c r="D434" s="156">
        <v>1147</v>
      </c>
      <c r="E434" s="78">
        <f>C434*D434</f>
        <v>1147</v>
      </c>
    </row>
    <row r="435" spans="1:5" ht="14.25" customHeight="1">
      <c r="A435" s="224"/>
      <c r="B435" s="86" t="s">
        <v>0</v>
      </c>
      <c r="C435" s="76">
        <v>1</v>
      </c>
      <c r="D435" s="156">
        <v>1147</v>
      </c>
      <c r="E435" s="78">
        <f>C435*D435</f>
        <v>1147</v>
      </c>
    </row>
    <row r="436" spans="1:5" ht="14.25" customHeight="1">
      <c r="A436" s="224"/>
      <c r="B436" s="86" t="s">
        <v>14</v>
      </c>
      <c r="C436" s="76">
        <v>1</v>
      </c>
      <c r="D436" s="156">
        <v>1147</v>
      </c>
      <c r="E436" s="78">
        <f>C436*D436</f>
        <v>1147</v>
      </c>
    </row>
    <row r="437" spans="1:5" ht="14.25" customHeight="1">
      <c r="A437" s="194"/>
      <c r="B437" s="98" t="s">
        <v>42</v>
      </c>
      <c r="C437" s="99">
        <f>SUM(C432:C436)</f>
        <v>5</v>
      </c>
      <c r="D437" s="112"/>
      <c r="E437" s="100">
        <f>SUM(E432:E436)</f>
        <v>5805</v>
      </c>
    </row>
    <row r="438" spans="1:5" ht="14.25" customHeight="1">
      <c r="A438" s="115"/>
      <c r="B438" s="102" t="s">
        <v>90</v>
      </c>
      <c r="C438" s="103">
        <f>C420+C430+C437</f>
        <v>13</v>
      </c>
      <c r="D438" s="116"/>
      <c r="E438" s="137">
        <f>E420+E430+E437</f>
        <v>15278</v>
      </c>
    </row>
    <row r="439" spans="1:5" ht="14.25" customHeight="1">
      <c r="A439" s="174">
        <v>17</v>
      </c>
      <c r="B439" s="229" t="s">
        <v>126</v>
      </c>
      <c r="C439" s="230"/>
      <c r="D439" s="230"/>
      <c r="E439" s="231"/>
    </row>
    <row r="440" spans="1:5" ht="14.25" customHeight="1">
      <c r="A440" s="223"/>
      <c r="B440" s="75" t="s">
        <v>11</v>
      </c>
      <c r="C440" s="76">
        <v>1</v>
      </c>
      <c r="D440" s="156">
        <v>1384</v>
      </c>
      <c r="E440" s="78">
        <f>C440*D440</f>
        <v>1384</v>
      </c>
    </row>
    <row r="441" spans="1:5" ht="15.75" customHeight="1">
      <c r="A441" s="224"/>
      <c r="B441" s="75" t="s">
        <v>0</v>
      </c>
      <c r="C441" s="76">
        <v>1</v>
      </c>
      <c r="D441" s="156">
        <v>1147</v>
      </c>
      <c r="E441" s="78">
        <f>C441*D441</f>
        <v>1147</v>
      </c>
    </row>
    <row r="442" spans="1:5" ht="14.25" customHeight="1">
      <c r="A442" s="194"/>
      <c r="B442" s="82" t="s">
        <v>84</v>
      </c>
      <c r="C442" s="126">
        <f>SUM(C440:C441)</f>
        <v>2</v>
      </c>
      <c r="D442" s="77"/>
      <c r="E442" s="127">
        <f>SUM(E440:E441)</f>
        <v>2531</v>
      </c>
    </row>
    <row r="443" spans="1:5" ht="14.25" customHeight="1">
      <c r="A443" s="173"/>
      <c r="B443" s="193" t="s">
        <v>127</v>
      </c>
      <c r="C443" s="193"/>
      <c r="D443" s="193"/>
      <c r="E443" s="225"/>
    </row>
    <row r="444" spans="1:5" ht="14.25" customHeight="1">
      <c r="A444" s="223"/>
      <c r="B444" s="75" t="s">
        <v>40</v>
      </c>
      <c r="C444" s="76">
        <v>1</v>
      </c>
      <c r="D444" s="156">
        <v>1207</v>
      </c>
      <c r="E444" s="78">
        <f>C444*D444</f>
        <v>1207</v>
      </c>
    </row>
    <row r="445" spans="1:5" ht="14.25" customHeight="1">
      <c r="A445" s="224"/>
      <c r="B445" s="128" t="s">
        <v>164</v>
      </c>
      <c r="C445" s="129"/>
      <c r="D445" s="171"/>
      <c r="E445" s="130"/>
    </row>
    <row r="446" spans="1:5" ht="14.25" customHeight="1">
      <c r="A446" s="224"/>
      <c r="B446" s="86" t="s">
        <v>41</v>
      </c>
      <c r="C446" s="76">
        <v>1</v>
      </c>
      <c r="D446" s="156">
        <v>1147</v>
      </c>
      <c r="E446" s="78">
        <f>C446*D446</f>
        <v>1147</v>
      </c>
    </row>
    <row r="447" spans="1:5" ht="14.25" customHeight="1">
      <c r="A447" s="224"/>
      <c r="B447" s="86" t="s">
        <v>0</v>
      </c>
      <c r="C447" s="76">
        <v>1</v>
      </c>
      <c r="D447" s="156">
        <v>1147</v>
      </c>
      <c r="E447" s="78">
        <f>C447*D447</f>
        <v>1147</v>
      </c>
    </row>
    <row r="448" spans="1:5" ht="14.25" customHeight="1">
      <c r="A448" s="224"/>
      <c r="B448" s="86" t="s">
        <v>1</v>
      </c>
      <c r="C448" s="76">
        <v>1</v>
      </c>
      <c r="D448" s="156">
        <v>1147</v>
      </c>
      <c r="E448" s="78">
        <f>C448*D448</f>
        <v>1147</v>
      </c>
    </row>
    <row r="449" spans="1:5" ht="14.25" customHeight="1">
      <c r="A449" s="224"/>
      <c r="B449" s="98" t="s">
        <v>42</v>
      </c>
      <c r="C449" s="99">
        <f>SUM(C446:C447:C448)</f>
        <v>3</v>
      </c>
      <c r="D449" s="156"/>
      <c r="E449" s="100">
        <f>SUM(E446:E447:E448)</f>
        <v>3441</v>
      </c>
    </row>
    <row r="450" spans="1:5" ht="14.25" customHeight="1">
      <c r="A450" s="224"/>
      <c r="B450" s="86" t="s">
        <v>0</v>
      </c>
      <c r="C450" s="80">
        <v>1</v>
      </c>
      <c r="D450" s="164">
        <v>1147</v>
      </c>
      <c r="E450" s="78">
        <f>C450*D450</f>
        <v>1147</v>
      </c>
    </row>
    <row r="451" spans="1:5" ht="14.25" customHeight="1">
      <c r="A451" s="224"/>
      <c r="B451" s="86" t="s">
        <v>1</v>
      </c>
      <c r="C451" s="80">
        <v>1</v>
      </c>
      <c r="D451" s="164">
        <v>1147</v>
      </c>
      <c r="E451" s="78">
        <f>C451*D451</f>
        <v>1147</v>
      </c>
    </row>
    <row r="452" spans="1:5" ht="14.25" customHeight="1">
      <c r="A452" s="194"/>
      <c r="B452" s="98" t="s">
        <v>42</v>
      </c>
      <c r="C452" s="99">
        <f>C444+C449+C450+C451</f>
        <v>6</v>
      </c>
      <c r="D452" s="112"/>
      <c r="E452" s="100">
        <f>E444+E449+E450+E451</f>
        <v>6942</v>
      </c>
    </row>
    <row r="453" spans="1:5" ht="14.25" customHeight="1">
      <c r="A453" s="235" t="s">
        <v>157</v>
      </c>
      <c r="B453" s="236"/>
      <c r="C453" s="236"/>
      <c r="D453" s="236"/>
      <c r="E453" s="237"/>
    </row>
    <row r="454" spans="1:5" ht="18" customHeight="1">
      <c r="A454" s="223"/>
      <c r="B454" s="87" t="s">
        <v>41</v>
      </c>
      <c r="C454" s="76">
        <v>1</v>
      </c>
      <c r="D454" s="156">
        <v>1217</v>
      </c>
      <c r="E454" s="78">
        <f>C454*D454</f>
        <v>1217</v>
      </c>
    </row>
    <row r="455" spans="1:5" ht="14.25" customHeight="1">
      <c r="A455" s="224"/>
      <c r="B455" s="86" t="s">
        <v>26</v>
      </c>
      <c r="C455" s="76">
        <v>1</v>
      </c>
      <c r="D455" s="156">
        <v>1147</v>
      </c>
      <c r="E455" s="78">
        <f>C455*D455</f>
        <v>1147</v>
      </c>
    </row>
    <row r="456" spans="1:5" ht="14.25" customHeight="1">
      <c r="A456" s="224"/>
      <c r="B456" s="86" t="s">
        <v>0</v>
      </c>
      <c r="C456" s="76">
        <v>1</v>
      </c>
      <c r="D456" s="156">
        <v>1147</v>
      </c>
      <c r="E456" s="78">
        <f>C456*D456</f>
        <v>1147</v>
      </c>
    </row>
    <row r="457" spans="1:5" ht="14.25" customHeight="1">
      <c r="A457" s="224"/>
      <c r="B457" s="86" t="s">
        <v>14</v>
      </c>
      <c r="C457" s="76">
        <v>1</v>
      </c>
      <c r="D457" s="156">
        <v>1147</v>
      </c>
      <c r="E457" s="78">
        <f>C457*D457</f>
        <v>1147</v>
      </c>
    </row>
    <row r="458" spans="1:5" ht="14.25" customHeight="1">
      <c r="A458" s="194"/>
      <c r="B458" s="98" t="s">
        <v>42</v>
      </c>
      <c r="C458" s="99">
        <f>SUM(C454:C457)</f>
        <v>4</v>
      </c>
      <c r="D458" s="77"/>
      <c r="E458" s="100">
        <f>SUM(E454:E457)</f>
        <v>4658</v>
      </c>
    </row>
    <row r="459" spans="1:5" ht="14.25" customHeight="1">
      <c r="A459" s="115"/>
      <c r="B459" s="102" t="s">
        <v>90</v>
      </c>
      <c r="C459" s="103">
        <f>C442+C452+C458</f>
        <v>12</v>
      </c>
      <c r="D459" s="116"/>
      <c r="E459" s="137">
        <f>E442+E452+E458</f>
        <v>14131</v>
      </c>
    </row>
    <row r="460" spans="1:5" ht="14.25" customHeight="1">
      <c r="A460" s="172">
        <v>18</v>
      </c>
      <c r="B460" s="228" t="s">
        <v>128</v>
      </c>
      <c r="C460" s="226"/>
      <c r="D460" s="226"/>
      <c r="E460" s="227"/>
    </row>
    <row r="461" spans="1:5" ht="14.25" customHeight="1">
      <c r="A461" s="223"/>
      <c r="B461" s="75" t="s">
        <v>11</v>
      </c>
      <c r="C461" s="76">
        <v>1</v>
      </c>
      <c r="D461" s="156">
        <v>1384</v>
      </c>
      <c r="E461" s="78">
        <f>C461*D461</f>
        <v>1384</v>
      </c>
    </row>
    <row r="462" spans="1:5" ht="15.75" customHeight="1">
      <c r="A462" s="224"/>
      <c r="B462" s="79" t="s">
        <v>1</v>
      </c>
      <c r="C462" s="80">
        <v>1</v>
      </c>
      <c r="D462" s="156">
        <v>1147</v>
      </c>
      <c r="E462" s="78">
        <f>C462*D462</f>
        <v>1147</v>
      </c>
    </row>
    <row r="463" spans="1:5" ht="14.25" customHeight="1">
      <c r="A463" s="194"/>
      <c r="B463" s="82" t="s">
        <v>84</v>
      </c>
      <c r="C463" s="126">
        <f>SUM(C461:C462)</f>
        <v>2</v>
      </c>
      <c r="D463" s="77"/>
      <c r="E463" s="127">
        <f>SUM(E461:E462)</f>
        <v>2531</v>
      </c>
    </row>
    <row r="464" spans="1:5" ht="14.25" customHeight="1">
      <c r="A464" s="173"/>
      <c r="B464" s="193" t="s">
        <v>129</v>
      </c>
      <c r="C464" s="193"/>
      <c r="D464" s="193"/>
      <c r="E464" s="225"/>
    </row>
    <row r="465" spans="1:5" ht="14.25" customHeight="1">
      <c r="A465" s="223"/>
      <c r="B465" s="75" t="s">
        <v>40</v>
      </c>
      <c r="C465" s="76">
        <v>1</v>
      </c>
      <c r="D465" s="156">
        <v>1207</v>
      </c>
      <c r="E465" s="78">
        <f>C465*D465</f>
        <v>1207</v>
      </c>
    </row>
    <row r="466" spans="1:5" ht="14.25" customHeight="1">
      <c r="A466" s="224"/>
      <c r="B466" s="128" t="s">
        <v>159</v>
      </c>
      <c r="C466" s="129"/>
      <c r="D466" s="171"/>
      <c r="E466" s="130"/>
    </row>
    <row r="467" spans="1:5" ht="14.25" customHeight="1">
      <c r="A467" s="224"/>
      <c r="B467" s="86" t="s">
        <v>41</v>
      </c>
      <c r="C467" s="76">
        <v>1</v>
      </c>
      <c r="D467" s="156">
        <v>1147</v>
      </c>
      <c r="E467" s="78">
        <f>C467*D467</f>
        <v>1147</v>
      </c>
    </row>
    <row r="468" spans="1:5" ht="14.25" customHeight="1">
      <c r="A468" s="224"/>
      <c r="B468" s="86" t="s">
        <v>0</v>
      </c>
      <c r="C468" s="76">
        <v>1</v>
      </c>
      <c r="D468" s="156">
        <v>1147</v>
      </c>
      <c r="E468" s="78">
        <f>C468*D468</f>
        <v>1147</v>
      </c>
    </row>
    <row r="469" spans="1:5" ht="14.25" customHeight="1">
      <c r="A469" s="224"/>
      <c r="B469" s="86" t="s">
        <v>1</v>
      </c>
      <c r="C469" s="76">
        <v>1</v>
      </c>
      <c r="D469" s="156">
        <v>1147</v>
      </c>
      <c r="E469" s="78">
        <f>C469*D469</f>
        <v>1147</v>
      </c>
    </row>
    <row r="470" spans="1:5" ht="14.25" customHeight="1">
      <c r="A470" s="224"/>
      <c r="B470" s="98" t="s">
        <v>42</v>
      </c>
      <c r="C470" s="99">
        <f>SUM(C467:C469)</f>
        <v>3</v>
      </c>
      <c r="D470" s="156"/>
      <c r="E470" s="100">
        <f>SUM(E467:E469)</f>
        <v>3441</v>
      </c>
    </row>
    <row r="471" spans="1:5" ht="14.25" customHeight="1">
      <c r="A471" s="224"/>
      <c r="B471" s="86" t="s">
        <v>88</v>
      </c>
      <c r="C471" s="80">
        <v>1</v>
      </c>
      <c r="D471" s="164">
        <v>1147</v>
      </c>
      <c r="E471" s="78">
        <f>C471*D471</f>
        <v>1147</v>
      </c>
    </row>
    <row r="472" spans="1:5" ht="14.25" customHeight="1">
      <c r="A472" s="224"/>
      <c r="B472" s="86" t="s">
        <v>0</v>
      </c>
      <c r="C472" s="80">
        <v>1</v>
      </c>
      <c r="D472" s="164">
        <v>1147</v>
      </c>
      <c r="E472" s="78">
        <f>C472*D472</f>
        <v>1147</v>
      </c>
    </row>
    <row r="473" spans="1:5" ht="14.25" customHeight="1">
      <c r="A473" s="194"/>
      <c r="B473" s="98" t="s">
        <v>42</v>
      </c>
      <c r="C473" s="99">
        <f>C465+C470+C471+C472</f>
        <v>6</v>
      </c>
      <c r="D473" s="142"/>
      <c r="E473" s="100">
        <f>E465+E470+E471+E472</f>
        <v>6942</v>
      </c>
    </row>
    <row r="474" spans="1:5" ht="14.25" customHeight="1">
      <c r="A474" s="238" t="s">
        <v>158</v>
      </c>
      <c r="B474" s="232"/>
      <c r="C474" s="232"/>
      <c r="D474" s="232"/>
      <c r="E474" s="233"/>
    </row>
    <row r="475" spans="1:5" ht="17.25" customHeight="1">
      <c r="A475" s="223"/>
      <c r="B475" s="87" t="s">
        <v>41</v>
      </c>
      <c r="C475" s="76">
        <v>1</v>
      </c>
      <c r="D475" s="156">
        <v>1217</v>
      </c>
      <c r="E475" s="78">
        <f>C475*D475</f>
        <v>1217</v>
      </c>
    </row>
    <row r="476" spans="1:5" ht="14.25" customHeight="1">
      <c r="A476" s="224"/>
      <c r="B476" s="86" t="s">
        <v>28</v>
      </c>
      <c r="C476" s="76">
        <v>1</v>
      </c>
      <c r="D476" s="156">
        <v>1156</v>
      </c>
      <c r="E476" s="78">
        <f aca="true" t="shared" si="11" ref="E476:E481">C476*D476</f>
        <v>1156</v>
      </c>
    </row>
    <row r="477" spans="1:5" ht="14.25" customHeight="1">
      <c r="A477" s="224"/>
      <c r="B477" s="86" t="s">
        <v>99</v>
      </c>
      <c r="C477" s="76">
        <v>1</v>
      </c>
      <c r="D477" s="156">
        <v>1147</v>
      </c>
      <c r="E477" s="78">
        <f t="shared" si="11"/>
        <v>1147</v>
      </c>
    </row>
    <row r="478" spans="1:5" ht="14.25" customHeight="1">
      <c r="A478" s="224"/>
      <c r="B478" s="86" t="s">
        <v>26</v>
      </c>
      <c r="C478" s="76">
        <v>1</v>
      </c>
      <c r="D478" s="156">
        <v>1147</v>
      </c>
      <c r="E478" s="78">
        <f t="shared" si="11"/>
        <v>1147</v>
      </c>
    </row>
    <row r="479" spans="1:5" ht="14.25" customHeight="1">
      <c r="A479" s="224"/>
      <c r="B479" s="86" t="s">
        <v>27</v>
      </c>
      <c r="C479" s="76">
        <v>2</v>
      </c>
      <c r="D479" s="156">
        <v>1147</v>
      </c>
      <c r="E479" s="78">
        <f t="shared" si="11"/>
        <v>2294</v>
      </c>
    </row>
    <row r="480" spans="1:5" ht="14.25" customHeight="1">
      <c r="A480" s="224"/>
      <c r="B480" s="86" t="s">
        <v>0</v>
      </c>
      <c r="C480" s="76">
        <v>1</v>
      </c>
      <c r="D480" s="156">
        <v>1147</v>
      </c>
      <c r="E480" s="78">
        <f t="shared" si="11"/>
        <v>1147</v>
      </c>
    </row>
    <row r="481" spans="1:5" ht="14.25" customHeight="1">
      <c r="A481" s="224"/>
      <c r="B481" s="86" t="s">
        <v>14</v>
      </c>
      <c r="C481" s="76">
        <v>1</v>
      </c>
      <c r="D481" s="156">
        <v>1147</v>
      </c>
      <c r="E481" s="78">
        <f t="shared" si="11"/>
        <v>1147</v>
      </c>
    </row>
    <row r="482" spans="1:5" ht="14.25" customHeight="1">
      <c r="A482" s="194"/>
      <c r="B482" s="98" t="s">
        <v>42</v>
      </c>
      <c r="C482" s="99">
        <f>SUM(C475:C481)</f>
        <v>8</v>
      </c>
      <c r="D482" s="156"/>
      <c r="E482" s="100">
        <f>SUM(E475:E481)</f>
        <v>9255</v>
      </c>
    </row>
    <row r="483" spans="1:5" ht="14.25" customHeight="1">
      <c r="A483" s="143"/>
      <c r="B483" s="102" t="s">
        <v>90</v>
      </c>
      <c r="C483" s="144">
        <f>C463+C473+C482</f>
        <v>16</v>
      </c>
      <c r="D483" s="145"/>
      <c r="E483" s="117">
        <f>E463+E473+E482</f>
        <v>18728</v>
      </c>
    </row>
    <row r="484" spans="1:5" ht="30" customHeight="1" thickBot="1">
      <c r="A484" s="146"/>
      <c r="B484" s="147" t="s">
        <v>130</v>
      </c>
      <c r="C484" s="148">
        <f>C62+C96+C123+C147+C170+C191+C213+C235+C256+C280+C316+C338+C366+C391+C416+C438+C459+C483</f>
        <v>402</v>
      </c>
      <c r="D484" s="149"/>
      <c r="E484" s="150">
        <f>E62+E96+E123+E147+E170+E191+E213+E235+E256+E280+E316+E338+E366+E391+E416+E438+E459+E483</f>
        <v>467834</v>
      </c>
    </row>
    <row r="485" spans="1:5" ht="15" customHeight="1">
      <c r="A485" s="151"/>
      <c r="B485" s="152"/>
      <c r="C485" s="153"/>
      <c r="D485" s="118"/>
      <c r="E485" s="154"/>
    </row>
    <row r="486" spans="1:5" ht="14.25" customHeight="1">
      <c r="A486" s="234"/>
      <c r="B486" s="234"/>
      <c r="C486"/>
      <c r="D486"/>
      <c r="E486" s="58"/>
    </row>
    <row r="487" spans="1:5" ht="13.5" customHeight="1">
      <c r="A487"/>
      <c r="B487"/>
      <c r="C487"/>
      <c r="D487"/>
      <c r="E487"/>
    </row>
    <row r="488" spans="1:5" ht="14.25" customHeight="1">
      <c r="A488" s="219" t="s">
        <v>63</v>
      </c>
      <c r="B488" s="219"/>
      <c r="C488"/>
      <c r="D488" t="s">
        <v>53</v>
      </c>
      <c r="E488" s="58" t="s">
        <v>66</v>
      </c>
    </row>
    <row r="489" spans="1:5" ht="12.75" customHeight="1">
      <c r="A489"/>
      <c r="B489"/>
      <c r="C489"/>
      <c r="D489"/>
      <c r="E489" t="s">
        <v>54</v>
      </c>
    </row>
    <row r="490" spans="1:5" ht="14.25" customHeight="1">
      <c r="A490" s="1"/>
      <c r="B490" t="s">
        <v>67</v>
      </c>
      <c r="C490" s="31"/>
      <c r="D490" s="1"/>
      <c r="E490" s="1"/>
    </row>
    <row r="491" spans="1:5" ht="14.25" customHeight="1">
      <c r="A491" s="1"/>
      <c r="B491" t="s">
        <v>72</v>
      </c>
      <c r="C491" s="31"/>
      <c r="D491" s="1"/>
      <c r="E491" s="1"/>
    </row>
  </sheetData>
  <mergeCells count="134">
    <mergeCell ref="B23:E23"/>
    <mergeCell ref="B63:E63"/>
    <mergeCell ref="A17:A20"/>
    <mergeCell ref="A22:A41"/>
    <mergeCell ref="B42:E42"/>
    <mergeCell ref="B36:D36"/>
    <mergeCell ref="A125:A127"/>
    <mergeCell ref="D1:E1"/>
    <mergeCell ref="C2:E2"/>
    <mergeCell ref="C3:E3"/>
    <mergeCell ref="D12:D14"/>
    <mergeCell ref="C4:E4"/>
    <mergeCell ref="C5:D5"/>
    <mergeCell ref="B16:E16"/>
    <mergeCell ref="A21:E21"/>
    <mergeCell ref="E12:E14"/>
    <mergeCell ref="C7:D7"/>
    <mergeCell ref="A8:E8"/>
    <mergeCell ref="A12:A14"/>
    <mergeCell ref="B12:B14"/>
    <mergeCell ref="C12:C14"/>
    <mergeCell ref="B80:E80"/>
    <mergeCell ref="B86:E86"/>
    <mergeCell ref="A185:A190"/>
    <mergeCell ref="B68:E68"/>
    <mergeCell ref="B101:E101"/>
    <mergeCell ref="A113:E113"/>
    <mergeCell ref="A102:A112"/>
    <mergeCell ref="A114:A122"/>
    <mergeCell ref="A128:E128"/>
    <mergeCell ref="A138:E138"/>
    <mergeCell ref="B148:E148"/>
    <mergeCell ref="B124:E124"/>
    <mergeCell ref="A153:A162"/>
    <mergeCell ref="A149:A151"/>
    <mergeCell ref="A139:A146"/>
    <mergeCell ref="A129:A137"/>
    <mergeCell ref="B163:E163"/>
    <mergeCell ref="B175:E175"/>
    <mergeCell ref="A229:A234"/>
    <mergeCell ref="A164:A169"/>
    <mergeCell ref="B184:E184"/>
    <mergeCell ref="B197:E197"/>
    <mergeCell ref="A207:E207"/>
    <mergeCell ref="A219:A227"/>
    <mergeCell ref="A215:A217"/>
    <mergeCell ref="A208:A212"/>
    <mergeCell ref="A198:A206"/>
    <mergeCell ref="A194:A196"/>
    <mergeCell ref="B218:E218"/>
    <mergeCell ref="A228:E228"/>
    <mergeCell ref="A444:A452"/>
    <mergeCell ref="A383:A390"/>
    <mergeCell ref="A346:A356"/>
    <mergeCell ref="A318:A320"/>
    <mergeCell ref="A357:E357"/>
    <mergeCell ref="B372:E372"/>
    <mergeCell ref="A382:E382"/>
    <mergeCell ref="B367:E367"/>
    <mergeCell ref="A368:A371"/>
    <mergeCell ref="A373:A381"/>
    <mergeCell ref="A307:A315"/>
    <mergeCell ref="A262:A270"/>
    <mergeCell ref="A237:A239"/>
    <mergeCell ref="B240:E240"/>
    <mergeCell ref="A250:E250"/>
    <mergeCell ref="B261:E261"/>
    <mergeCell ref="B257:E257"/>
    <mergeCell ref="A258:A260"/>
    <mergeCell ref="A251:A255"/>
    <mergeCell ref="A241:A249"/>
    <mergeCell ref="A271:E271"/>
    <mergeCell ref="B286:E286"/>
    <mergeCell ref="B288:E288"/>
    <mergeCell ref="B281:E281"/>
    <mergeCell ref="A282:A285"/>
    <mergeCell ref="A272:A279"/>
    <mergeCell ref="B295:E295"/>
    <mergeCell ref="B300:E300"/>
    <mergeCell ref="B306:E306"/>
    <mergeCell ref="B317:E317"/>
    <mergeCell ref="B321:E321"/>
    <mergeCell ref="A331:E331"/>
    <mergeCell ref="B345:E345"/>
    <mergeCell ref="B341:E341"/>
    <mergeCell ref="A342:A344"/>
    <mergeCell ref="A332:A337"/>
    <mergeCell ref="A322:A330"/>
    <mergeCell ref="A358:A365"/>
    <mergeCell ref="A422:A430"/>
    <mergeCell ref="B396:E396"/>
    <mergeCell ref="A407:E407"/>
    <mergeCell ref="B392:E392"/>
    <mergeCell ref="B417:E417"/>
    <mergeCell ref="A397:A406"/>
    <mergeCell ref="A393:A395"/>
    <mergeCell ref="A408:A415"/>
    <mergeCell ref="A418:A420"/>
    <mergeCell ref="A453:E453"/>
    <mergeCell ref="B464:E464"/>
    <mergeCell ref="A474:E474"/>
    <mergeCell ref="B460:E460"/>
    <mergeCell ref="A461:A463"/>
    <mergeCell ref="A454:A458"/>
    <mergeCell ref="A486:B486"/>
    <mergeCell ref="A488:B488"/>
    <mergeCell ref="A69:A85"/>
    <mergeCell ref="B421:E421"/>
    <mergeCell ref="A431:E431"/>
    <mergeCell ref="B443:E443"/>
    <mergeCell ref="B439:E439"/>
    <mergeCell ref="A440:A442"/>
    <mergeCell ref="A432:A437"/>
    <mergeCell ref="A87:A95"/>
    <mergeCell ref="A98:A100"/>
    <mergeCell ref="B97:E97"/>
    <mergeCell ref="A9:E9"/>
    <mergeCell ref="A10:E10"/>
    <mergeCell ref="A43:A51"/>
    <mergeCell ref="A53:A60"/>
    <mergeCell ref="A64:A67"/>
    <mergeCell ref="B52:E52"/>
    <mergeCell ref="B70:E70"/>
    <mergeCell ref="B75:E75"/>
    <mergeCell ref="A475:A482"/>
    <mergeCell ref="A465:A473"/>
    <mergeCell ref="A152:E152"/>
    <mergeCell ref="A287:A305"/>
    <mergeCell ref="B171:E171"/>
    <mergeCell ref="A172:A174"/>
    <mergeCell ref="A176:A183"/>
    <mergeCell ref="B193:E193"/>
    <mergeCell ref="B214:E214"/>
    <mergeCell ref="B236:E236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87" r:id="rId1"/>
  <rowBreaks count="9" manualBreakCount="9">
    <brk id="51" max="4" man="1"/>
    <brk id="100" max="4" man="1"/>
    <brk id="151" max="4" man="1"/>
    <brk id="206" max="4" man="1"/>
    <brk id="256" max="4" man="1"/>
    <brk id="305" max="4" man="1"/>
    <brk id="356" max="4" man="1"/>
    <brk id="406" max="4" man="1"/>
    <brk id="45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="80" zoomScaleSheetLayoutView="80" zoomScalePageLayoutView="0" workbookViewId="0" topLeftCell="A1">
      <selection activeCell="D5" sqref="A4:J5"/>
    </sheetView>
  </sheetViews>
  <sheetFormatPr defaultColWidth="9.00390625" defaultRowHeight="12.75"/>
  <cols>
    <col min="1" max="1" width="5.25390625" style="13" customWidth="1"/>
    <col min="2" max="2" width="58.625" style="13" customWidth="1"/>
    <col min="3" max="3" width="6.125" style="13" customWidth="1"/>
    <col min="4" max="4" width="5.875" style="13" customWidth="1"/>
    <col min="5" max="5" width="7.25390625" style="17" customWidth="1"/>
    <col min="6" max="6" width="8.625" style="18" customWidth="1"/>
    <col min="7" max="7" width="11.75390625" style="13" customWidth="1"/>
    <col min="8" max="8" width="15.625" style="13" customWidth="1"/>
    <col min="9" max="9" width="15.00390625" style="17" customWidth="1"/>
    <col min="10" max="10" width="9.00390625" style="13" customWidth="1"/>
    <col min="11" max="16384" width="9.125" style="13" customWidth="1"/>
  </cols>
  <sheetData>
    <row r="1" spans="1:10" ht="15" customHeight="1">
      <c r="A1" s="273" t="s">
        <v>56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18" customHeight="1">
      <c r="A2" s="196" t="s">
        <v>180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5" customHeight="1">
      <c r="A3" s="274" t="s">
        <v>57</v>
      </c>
      <c r="B3" s="274"/>
      <c r="C3" s="274"/>
      <c r="D3" s="274"/>
      <c r="E3" s="274"/>
      <c r="F3" s="274"/>
      <c r="G3" s="274"/>
      <c r="H3" s="274"/>
      <c r="I3" s="274"/>
      <c r="J3" s="274"/>
    </row>
    <row r="4" spans="1:10" ht="15" customHeight="1">
      <c r="A4" s="273"/>
      <c r="B4" s="273"/>
      <c r="C4" s="273"/>
      <c r="D4" s="273"/>
      <c r="E4" s="273"/>
      <c r="F4" s="273"/>
      <c r="G4" s="273"/>
      <c r="H4" s="273"/>
      <c r="I4" s="273"/>
      <c r="J4" s="273"/>
    </row>
    <row r="5" ht="14.25" customHeight="1"/>
    <row r="6" spans="1:10" s="19" customFormat="1" ht="21" customHeight="1">
      <c r="A6" s="275" t="s">
        <v>3</v>
      </c>
      <c r="B6" s="275" t="s">
        <v>4</v>
      </c>
      <c r="C6" s="277" t="s">
        <v>19</v>
      </c>
      <c r="D6" s="278"/>
      <c r="E6" s="279"/>
      <c r="F6" s="275" t="s">
        <v>5</v>
      </c>
      <c r="G6" s="275" t="s">
        <v>20</v>
      </c>
      <c r="H6" s="275" t="s">
        <v>22</v>
      </c>
      <c r="I6" s="289" t="s">
        <v>21</v>
      </c>
      <c r="J6" s="275" t="s">
        <v>24</v>
      </c>
    </row>
    <row r="7" spans="1:10" s="19" customFormat="1" ht="28.5" customHeight="1">
      <c r="A7" s="276"/>
      <c r="B7" s="276"/>
      <c r="C7" s="20" t="s">
        <v>16</v>
      </c>
      <c r="D7" s="20" t="s">
        <v>17</v>
      </c>
      <c r="E7" s="21" t="s">
        <v>18</v>
      </c>
      <c r="F7" s="276"/>
      <c r="G7" s="276"/>
      <c r="H7" s="276"/>
      <c r="I7" s="290"/>
      <c r="J7" s="276"/>
    </row>
    <row r="8" spans="1:10" s="24" customFormat="1" ht="11.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3">
        <v>9</v>
      </c>
      <c r="J8" s="23">
        <v>10</v>
      </c>
    </row>
    <row r="9" spans="1:10" ht="15" customHeight="1">
      <c r="A9" s="280" t="s">
        <v>2</v>
      </c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5">
      <c r="A10" s="9">
        <v>1</v>
      </c>
      <c r="B10" s="25" t="s">
        <v>11</v>
      </c>
      <c r="C10" s="25"/>
      <c r="D10" s="25"/>
      <c r="E10" s="26"/>
      <c r="F10" s="9">
        <f>SUM(F11:F13)</f>
        <v>18</v>
      </c>
      <c r="G10" s="9"/>
      <c r="H10" s="9">
        <f>SUM(H11:H13)</f>
        <v>25152</v>
      </c>
      <c r="I10" s="16">
        <f>SUM(I11:I13)</f>
        <v>25152</v>
      </c>
      <c r="J10" s="9">
        <f>SUM(J11:J13)</f>
        <v>0</v>
      </c>
    </row>
    <row r="11" spans="1:10" ht="15">
      <c r="A11" s="12"/>
      <c r="B11" s="27" t="s">
        <v>8</v>
      </c>
      <c r="C11" s="12">
        <v>1436</v>
      </c>
      <c r="D11" s="12">
        <v>1476</v>
      </c>
      <c r="E11" s="28">
        <f>ROUND((C11+D11)/2,0)</f>
        <v>1456</v>
      </c>
      <c r="F11" s="11">
        <v>1</v>
      </c>
      <c r="G11" s="12">
        <v>1456</v>
      </c>
      <c r="H11" s="12">
        <f>F11*G11</f>
        <v>1456</v>
      </c>
      <c r="I11" s="29">
        <f>F11*E11</f>
        <v>1456</v>
      </c>
      <c r="J11" s="14">
        <f>I11-H11</f>
        <v>0</v>
      </c>
    </row>
    <row r="12" spans="1:10" ht="15">
      <c r="A12" s="12"/>
      <c r="B12" s="27" t="s">
        <v>9</v>
      </c>
      <c r="C12" s="12">
        <v>1420</v>
      </c>
      <c r="D12" s="12">
        <v>1460</v>
      </c>
      <c r="E12" s="28">
        <f>ROUND((C12+D12)/2,0)</f>
        <v>1440</v>
      </c>
      <c r="F12" s="11">
        <v>3</v>
      </c>
      <c r="G12" s="12">
        <v>1440</v>
      </c>
      <c r="H12" s="12">
        <f>F12*G12</f>
        <v>4320</v>
      </c>
      <c r="I12" s="29">
        <f aca="true" t="shared" si="0" ref="I12:I30">F12*E12</f>
        <v>4320</v>
      </c>
      <c r="J12" s="14">
        <f>I12-H12</f>
        <v>0</v>
      </c>
    </row>
    <row r="13" spans="1:10" ht="15">
      <c r="A13" s="12"/>
      <c r="B13" s="27" t="s">
        <v>10</v>
      </c>
      <c r="C13" s="12">
        <v>1364</v>
      </c>
      <c r="D13" s="12">
        <v>1404</v>
      </c>
      <c r="E13" s="28">
        <f>ROUND((C13+D13)/2,0)</f>
        <v>1384</v>
      </c>
      <c r="F13" s="11">
        <v>14</v>
      </c>
      <c r="G13" s="12">
        <v>1384</v>
      </c>
      <c r="H13" s="12">
        <f>F13*G13</f>
        <v>19376</v>
      </c>
      <c r="I13" s="29">
        <f t="shared" si="0"/>
        <v>19376</v>
      </c>
      <c r="J13" s="14">
        <f>I13-H13</f>
        <v>0</v>
      </c>
    </row>
    <row r="14" spans="1:10" ht="15">
      <c r="A14" s="9">
        <v>2</v>
      </c>
      <c r="B14" s="25" t="s">
        <v>0</v>
      </c>
      <c r="C14" s="9"/>
      <c r="D14" s="9"/>
      <c r="E14" s="16"/>
      <c r="F14" s="9">
        <f>SUM(F15:F17)</f>
        <v>16</v>
      </c>
      <c r="G14" s="9"/>
      <c r="H14" s="9">
        <f>SUM(H15:H17)</f>
        <v>18352</v>
      </c>
      <c r="I14" s="16">
        <f>SUM(I15:I17)</f>
        <v>18352</v>
      </c>
      <c r="J14" s="9">
        <f>SUM(J15:J17)</f>
        <v>0</v>
      </c>
    </row>
    <row r="15" spans="1:10" ht="15">
      <c r="A15" s="12"/>
      <c r="B15" s="27" t="s">
        <v>8</v>
      </c>
      <c r="C15" s="12">
        <v>1147</v>
      </c>
      <c r="D15" s="12">
        <v>1147</v>
      </c>
      <c r="E15" s="28">
        <f>(C15+D15)/2</f>
        <v>1147</v>
      </c>
      <c r="F15" s="11">
        <v>1</v>
      </c>
      <c r="G15" s="12">
        <v>1147</v>
      </c>
      <c r="H15" s="12">
        <f>F15*G15</f>
        <v>1147</v>
      </c>
      <c r="I15" s="29">
        <f t="shared" si="0"/>
        <v>1147</v>
      </c>
      <c r="J15" s="14">
        <f>I15-H15</f>
        <v>0</v>
      </c>
    </row>
    <row r="16" spans="1:10" ht="15">
      <c r="A16" s="12"/>
      <c r="B16" s="27" t="s">
        <v>9</v>
      </c>
      <c r="C16" s="12">
        <v>1147</v>
      </c>
      <c r="D16" s="12">
        <v>1147</v>
      </c>
      <c r="E16" s="28">
        <f>(C16+D16)/2</f>
        <v>1147</v>
      </c>
      <c r="F16" s="11">
        <v>3</v>
      </c>
      <c r="G16" s="12">
        <v>1147</v>
      </c>
      <c r="H16" s="12">
        <f>F16*G16</f>
        <v>3441</v>
      </c>
      <c r="I16" s="29">
        <f t="shared" si="0"/>
        <v>3441</v>
      </c>
      <c r="J16" s="14">
        <f>I16-H16</f>
        <v>0</v>
      </c>
    </row>
    <row r="17" spans="1:10" ht="15">
      <c r="A17" s="12"/>
      <c r="B17" s="27" t="s">
        <v>10</v>
      </c>
      <c r="C17" s="12">
        <v>1147</v>
      </c>
      <c r="D17" s="12">
        <v>1147</v>
      </c>
      <c r="E17" s="28">
        <f>(C17+D17)/2</f>
        <v>1147</v>
      </c>
      <c r="F17" s="11">
        <v>12</v>
      </c>
      <c r="G17" s="12">
        <v>1147</v>
      </c>
      <c r="H17" s="12">
        <f>F17*G17</f>
        <v>13764</v>
      </c>
      <c r="I17" s="29">
        <f t="shared" si="0"/>
        <v>13764</v>
      </c>
      <c r="J17" s="14">
        <f>I17-H17</f>
        <v>0</v>
      </c>
    </row>
    <row r="18" spans="1:10" ht="15">
      <c r="A18" s="9">
        <v>3</v>
      </c>
      <c r="B18" s="25" t="s">
        <v>1</v>
      </c>
      <c r="C18" s="9"/>
      <c r="D18" s="9"/>
      <c r="E18" s="16"/>
      <c r="F18" s="9">
        <f>SUM(F19:F21)</f>
        <v>7</v>
      </c>
      <c r="G18" s="9"/>
      <c r="H18" s="9">
        <f>SUM(H19:H21)</f>
        <v>8029</v>
      </c>
      <c r="I18" s="16">
        <f>SUM(I19:I21)</f>
        <v>8029</v>
      </c>
      <c r="J18" s="9">
        <f>SUM(J19:J21)</f>
        <v>0</v>
      </c>
    </row>
    <row r="19" spans="1:10" ht="15">
      <c r="A19" s="12"/>
      <c r="B19" s="27" t="s">
        <v>8</v>
      </c>
      <c r="C19" s="12">
        <v>1147</v>
      </c>
      <c r="D19" s="12">
        <v>1147</v>
      </c>
      <c r="E19" s="28">
        <f>(C19+D19)/2</f>
        <v>1147</v>
      </c>
      <c r="F19" s="11">
        <v>1</v>
      </c>
      <c r="G19" s="12">
        <v>1147</v>
      </c>
      <c r="H19" s="12">
        <f>F19*G19</f>
        <v>1147</v>
      </c>
      <c r="I19" s="29">
        <f t="shared" si="0"/>
        <v>1147</v>
      </c>
      <c r="J19" s="14">
        <f>I19-H19</f>
        <v>0</v>
      </c>
    </row>
    <row r="20" spans="1:10" ht="15">
      <c r="A20" s="12"/>
      <c r="B20" s="27" t="s">
        <v>9</v>
      </c>
      <c r="C20" s="12">
        <v>1147</v>
      </c>
      <c r="D20" s="12">
        <v>1147</v>
      </c>
      <c r="E20" s="28">
        <f>(C20+D20)/2</f>
        <v>1147</v>
      </c>
      <c r="F20" s="11">
        <v>3</v>
      </c>
      <c r="G20" s="12">
        <v>1147</v>
      </c>
      <c r="H20" s="12">
        <f>F20*G20</f>
        <v>3441</v>
      </c>
      <c r="I20" s="29">
        <f t="shared" si="0"/>
        <v>3441</v>
      </c>
      <c r="J20" s="14">
        <f>I20-H20</f>
        <v>0</v>
      </c>
    </row>
    <row r="21" spans="1:10" ht="15">
      <c r="A21" s="12"/>
      <c r="B21" s="27" t="s">
        <v>10</v>
      </c>
      <c r="C21" s="12">
        <v>1147</v>
      </c>
      <c r="D21" s="12">
        <v>1147</v>
      </c>
      <c r="E21" s="28">
        <f>(C21+D21)/2</f>
        <v>1147</v>
      </c>
      <c r="F21" s="11">
        <v>3</v>
      </c>
      <c r="G21" s="12">
        <v>1147</v>
      </c>
      <c r="H21" s="12">
        <f>F21*G21</f>
        <v>3441</v>
      </c>
      <c r="I21" s="29">
        <f t="shared" si="0"/>
        <v>3441</v>
      </c>
      <c r="J21" s="14">
        <f>I21-H21</f>
        <v>0</v>
      </c>
    </row>
    <row r="22" spans="1:10" ht="15">
      <c r="A22" s="9"/>
      <c r="B22" s="25" t="s">
        <v>15</v>
      </c>
      <c r="C22" s="9"/>
      <c r="D22" s="9"/>
      <c r="E22" s="16"/>
      <c r="F22" s="9">
        <f>F10+F14+F18</f>
        <v>41</v>
      </c>
      <c r="G22" s="9"/>
      <c r="H22" s="9">
        <f>H10+H14+H18</f>
        <v>51533</v>
      </c>
      <c r="I22" s="9">
        <f>I10+I14+I18</f>
        <v>51533</v>
      </c>
      <c r="J22" s="34">
        <f>J10+J14+J18</f>
        <v>0</v>
      </c>
    </row>
    <row r="23" spans="1:10" ht="15">
      <c r="A23" s="280" t="s">
        <v>30</v>
      </c>
      <c r="B23" s="280"/>
      <c r="C23" s="280"/>
      <c r="D23" s="280"/>
      <c r="E23" s="280"/>
      <c r="F23" s="280"/>
      <c r="G23" s="280"/>
      <c r="H23" s="280"/>
      <c r="I23" s="280"/>
      <c r="J23" s="280"/>
    </row>
    <row r="24" spans="1:10" ht="15">
      <c r="A24" s="9">
        <v>1</v>
      </c>
      <c r="B24" s="25" t="s">
        <v>41</v>
      </c>
      <c r="C24" s="9"/>
      <c r="D24" s="9"/>
      <c r="E24" s="16"/>
      <c r="F24" s="9">
        <f>SUM(F25:F27)</f>
        <v>19</v>
      </c>
      <c r="G24" s="9"/>
      <c r="H24" s="9">
        <f>SUM(H25:H27)</f>
        <v>22897</v>
      </c>
      <c r="I24" s="16">
        <f>SUM(I25:I27)</f>
        <v>22897</v>
      </c>
      <c r="J24" s="9">
        <f>SUM(J25:J27)</f>
        <v>0</v>
      </c>
    </row>
    <row r="25" spans="1:10" ht="15">
      <c r="A25" s="12"/>
      <c r="B25" s="27" t="s">
        <v>8</v>
      </c>
      <c r="C25" s="12">
        <v>1185</v>
      </c>
      <c r="D25" s="12">
        <v>1233</v>
      </c>
      <c r="E25" s="28">
        <f>(C25+D25)/2</f>
        <v>1209</v>
      </c>
      <c r="F25" s="11">
        <v>2</v>
      </c>
      <c r="G25" s="12">
        <v>1209</v>
      </c>
      <c r="H25" s="12">
        <f>F25*G25</f>
        <v>2418</v>
      </c>
      <c r="I25" s="29">
        <f t="shared" si="0"/>
        <v>2418</v>
      </c>
      <c r="J25" s="14">
        <f>I25-H25</f>
        <v>0</v>
      </c>
    </row>
    <row r="26" spans="1:10" ht="15">
      <c r="A26" s="12"/>
      <c r="B26" s="27" t="s">
        <v>9</v>
      </c>
      <c r="C26" s="12">
        <v>1147</v>
      </c>
      <c r="D26" s="12">
        <v>1147</v>
      </c>
      <c r="E26" s="28">
        <f>(C26+D26)/2</f>
        <v>1147</v>
      </c>
      <c r="F26" s="11">
        <v>3</v>
      </c>
      <c r="G26" s="12">
        <v>1147</v>
      </c>
      <c r="H26" s="12">
        <f>F26*G26</f>
        <v>3441</v>
      </c>
      <c r="I26" s="29">
        <f t="shared" si="0"/>
        <v>3441</v>
      </c>
      <c r="J26" s="14">
        <f>I26-H26</f>
        <v>0</v>
      </c>
    </row>
    <row r="27" spans="1:10" ht="15">
      <c r="A27" s="12"/>
      <c r="B27" s="27" t="s">
        <v>10</v>
      </c>
      <c r="C27" s="12">
        <v>1185</v>
      </c>
      <c r="D27" s="12">
        <v>1249</v>
      </c>
      <c r="E27" s="28">
        <f>(C27+D27)/2</f>
        <v>1217</v>
      </c>
      <c r="F27" s="11">
        <v>14</v>
      </c>
      <c r="G27" s="12">
        <v>1217</v>
      </c>
      <c r="H27" s="12">
        <f>F27*G27</f>
        <v>17038</v>
      </c>
      <c r="I27" s="29">
        <f t="shared" si="0"/>
        <v>17038</v>
      </c>
      <c r="J27" s="14">
        <f>I27-H27</f>
        <v>0</v>
      </c>
    </row>
    <row r="28" spans="1:10" ht="15">
      <c r="A28" s="9">
        <v>2</v>
      </c>
      <c r="B28" s="25" t="s">
        <v>28</v>
      </c>
      <c r="C28" s="9"/>
      <c r="D28" s="9"/>
      <c r="E28" s="16"/>
      <c r="F28" s="9">
        <f>SUM(F29:F31)</f>
        <v>16</v>
      </c>
      <c r="G28" s="9"/>
      <c r="H28" s="9">
        <f>SUM(H29:H31)</f>
        <v>18410</v>
      </c>
      <c r="I28" s="16">
        <f>SUM(I29:I31)</f>
        <v>18407</v>
      </c>
      <c r="J28" s="9">
        <f>SUM(J29:J31)</f>
        <v>-3</v>
      </c>
    </row>
    <row r="29" spans="1:10" ht="15">
      <c r="A29" s="12"/>
      <c r="B29" s="27" t="s">
        <v>8</v>
      </c>
      <c r="C29" s="12">
        <v>1125</v>
      </c>
      <c r="D29" s="12">
        <v>1171</v>
      </c>
      <c r="E29" s="28">
        <f>(C29+D29)/2</f>
        <v>1148</v>
      </c>
      <c r="F29" s="11">
        <v>4</v>
      </c>
      <c r="G29" s="12">
        <v>1148</v>
      </c>
      <c r="H29" s="12">
        <f>F29*G29</f>
        <v>4592</v>
      </c>
      <c r="I29" s="29">
        <f t="shared" si="0"/>
        <v>4592</v>
      </c>
      <c r="J29" s="14">
        <f>I29-H29</f>
        <v>0</v>
      </c>
    </row>
    <row r="30" spans="1:10" ht="15">
      <c r="A30" s="12"/>
      <c r="B30" s="27" t="s">
        <v>9</v>
      </c>
      <c r="C30" s="12">
        <v>1147</v>
      </c>
      <c r="D30" s="12">
        <v>1147</v>
      </c>
      <c r="E30" s="28">
        <f>(C30+D30)/2</f>
        <v>1147</v>
      </c>
      <c r="F30" s="11">
        <v>6</v>
      </c>
      <c r="G30" s="12">
        <v>1147</v>
      </c>
      <c r="H30" s="12">
        <f>F30*G30</f>
        <v>6882</v>
      </c>
      <c r="I30" s="29">
        <f t="shared" si="0"/>
        <v>6882</v>
      </c>
      <c r="J30" s="14">
        <f>I30-H30</f>
        <v>0</v>
      </c>
    </row>
    <row r="31" spans="1:10" ht="15">
      <c r="A31" s="12"/>
      <c r="B31" s="27" t="s">
        <v>10</v>
      </c>
      <c r="C31" s="12">
        <v>1125</v>
      </c>
      <c r="D31" s="12">
        <v>1186</v>
      </c>
      <c r="E31" s="28">
        <f>(C31+D31)/2</f>
        <v>1155.5</v>
      </c>
      <c r="F31" s="11">
        <v>6</v>
      </c>
      <c r="G31" s="12">
        <v>1156</v>
      </c>
      <c r="H31" s="12">
        <f>F31*G31</f>
        <v>6936</v>
      </c>
      <c r="I31" s="29">
        <f aca="true" t="shared" si="1" ref="I31:I49">F31*E31</f>
        <v>6933</v>
      </c>
      <c r="J31" s="14">
        <f>I31-H31</f>
        <v>-3</v>
      </c>
    </row>
    <row r="32" spans="1:10" ht="15">
      <c r="A32" s="9">
        <v>3</v>
      </c>
      <c r="B32" s="25" t="s">
        <v>29</v>
      </c>
      <c r="C32" s="9"/>
      <c r="D32" s="9"/>
      <c r="E32" s="16"/>
      <c r="F32" s="9">
        <f>SUM(F33:F35)</f>
        <v>53</v>
      </c>
      <c r="G32" s="9"/>
      <c r="H32" s="9">
        <f>SUM(H33:H35)</f>
        <v>60791</v>
      </c>
      <c r="I32" s="16">
        <f>SUM(I33:I35)</f>
        <v>60791</v>
      </c>
      <c r="J32" s="9">
        <f>SUM(J33:J35)</f>
        <v>0</v>
      </c>
    </row>
    <row r="33" spans="1:10" ht="15">
      <c r="A33" s="12"/>
      <c r="B33" s="27" t="s">
        <v>8</v>
      </c>
      <c r="C33" s="12">
        <v>1147</v>
      </c>
      <c r="D33" s="12">
        <v>1147</v>
      </c>
      <c r="E33" s="28">
        <f>(C33+D33)/2</f>
        <v>1147</v>
      </c>
      <c r="F33" s="11">
        <v>12</v>
      </c>
      <c r="G33" s="12">
        <v>1147</v>
      </c>
      <c r="H33" s="12">
        <f>F33*G33</f>
        <v>13764</v>
      </c>
      <c r="I33" s="29">
        <f t="shared" si="1"/>
        <v>13764</v>
      </c>
      <c r="J33" s="14">
        <f>I33-H33</f>
        <v>0</v>
      </c>
    </row>
    <row r="34" spans="1:10" ht="15">
      <c r="A34" s="12"/>
      <c r="B34" s="27" t="s">
        <v>9</v>
      </c>
      <c r="C34" s="12">
        <v>1147</v>
      </c>
      <c r="D34" s="12">
        <v>1147</v>
      </c>
      <c r="E34" s="28">
        <f>(C34+D34)/2</f>
        <v>1147</v>
      </c>
      <c r="F34" s="11">
        <v>16</v>
      </c>
      <c r="G34" s="12">
        <v>1147</v>
      </c>
      <c r="H34" s="12">
        <f>F34*G34</f>
        <v>18352</v>
      </c>
      <c r="I34" s="29">
        <f t="shared" si="1"/>
        <v>18352</v>
      </c>
      <c r="J34" s="14">
        <f>I34-H34</f>
        <v>0</v>
      </c>
    </row>
    <row r="35" spans="1:10" ht="15">
      <c r="A35" s="12"/>
      <c r="B35" s="27" t="s">
        <v>10</v>
      </c>
      <c r="C35" s="12">
        <v>1147</v>
      </c>
      <c r="D35" s="12">
        <v>1147</v>
      </c>
      <c r="E35" s="28">
        <f>(C35+D35)/2</f>
        <v>1147</v>
      </c>
      <c r="F35" s="11">
        <v>25</v>
      </c>
      <c r="G35" s="12">
        <v>1147</v>
      </c>
      <c r="H35" s="12">
        <f>F35*G35</f>
        <v>28675</v>
      </c>
      <c r="I35" s="29">
        <f t="shared" si="1"/>
        <v>28675</v>
      </c>
      <c r="J35" s="14">
        <f>I35-H35</f>
        <v>0</v>
      </c>
    </row>
    <row r="36" spans="1:10" ht="15">
      <c r="A36" s="9">
        <v>4</v>
      </c>
      <c r="B36" s="25" t="s">
        <v>26</v>
      </c>
      <c r="C36" s="9"/>
      <c r="D36" s="9"/>
      <c r="E36" s="16"/>
      <c r="F36" s="9">
        <f>SUM(F37:F39)</f>
        <v>47</v>
      </c>
      <c r="G36" s="9"/>
      <c r="H36" s="9">
        <f>SUM(H37:H39)</f>
        <v>53909</v>
      </c>
      <c r="I36" s="16">
        <f>SUM(I37:I39)</f>
        <v>53909</v>
      </c>
      <c r="J36" s="9">
        <f>SUM(J37:J39)</f>
        <v>0</v>
      </c>
    </row>
    <row r="37" spans="1:10" ht="15">
      <c r="A37" s="12"/>
      <c r="B37" s="27" t="s">
        <v>8</v>
      </c>
      <c r="C37" s="12">
        <v>1147</v>
      </c>
      <c r="D37" s="12">
        <v>1147</v>
      </c>
      <c r="E37" s="28">
        <f>(C37+D37)/2</f>
        <v>1147</v>
      </c>
      <c r="F37" s="11">
        <v>13</v>
      </c>
      <c r="G37" s="12">
        <v>1147</v>
      </c>
      <c r="H37" s="12">
        <f>F37*G37</f>
        <v>14911</v>
      </c>
      <c r="I37" s="29">
        <f t="shared" si="1"/>
        <v>14911</v>
      </c>
      <c r="J37" s="14">
        <f>I37-H37</f>
        <v>0</v>
      </c>
    </row>
    <row r="38" spans="1:10" ht="15">
      <c r="A38" s="12"/>
      <c r="B38" s="27" t="s">
        <v>9</v>
      </c>
      <c r="C38" s="12">
        <v>1147</v>
      </c>
      <c r="D38" s="12">
        <v>1147</v>
      </c>
      <c r="E38" s="28">
        <f>(C38+D38)/2</f>
        <v>1147</v>
      </c>
      <c r="F38" s="11">
        <v>15</v>
      </c>
      <c r="G38" s="12">
        <v>1147</v>
      </c>
      <c r="H38" s="12">
        <f>F38*G38</f>
        <v>17205</v>
      </c>
      <c r="I38" s="29">
        <f t="shared" si="1"/>
        <v>17205</v>
      </c>
      <c r="J38" s="14">
        <f>I38-H38</f>
        <v>0</v>
      </c>
    </row>
    <row r="39" spans="1:10" ht="15">
      <c r="A39" s="12"/>
      <c r="B39" s="27" t="s">
        <v>10</v>
      </c>
      <c r="C39" s="12">
        <v>1147</v>
      </c>
      <c r="D39" s="12">
        <v>1147</v>
      </c>
      <c r="E39" s="28">
        <f>(C39+D39)/2</f>
        <v>1147</v>
      </c>
      <c r="F39" s="11">
        <v>19</v>
      </c>
      <c r="G39" s="12">
        <v>1147</v>
      </c>
      <c r="H39" s="12">
        <f>F39*G39</f>
        <v>21793</v>
      </c>
      <c r="I39" s="29">
        <f t="shared" si="1"/>
        <v>21793</v>
      </c>
      <c r="J39" s="14">
        <f>I39-H39</f>
        <v>0</v>
      </c>
    </row>
    <row r="40" spans="1:10" ht="15">
      <c r="A40" s="9">
        <v>5</v>
      </c>
      <c r="B40" s="25" t="s">
        <v>27</v>
      </c>
      <c r="C40" s="9"/>
      <c r="D40" s="9"/>
      <c r="E40" s="16"/>
      <c r="F40" s="9">
        <f>SUM(F41:F43)</f>
        <v>26</v>
      </c>
      <c r="G40" s="9"/>
      <c r="H40" s="9">
        <f>SUM(H41:H43)</f>
        <v>29822</v>
      </c>
      <c r="I40" s="16">
        <f>SUM(I41:I43)</f>
        <v>29822</v>
      </c>
      <c r="J40" s="9">
        <f>SUM(J41:J43)</f>
        <v>0</v>
      </c>
    </row>
    <row r="41" spans="1:10" ht="15">
      <c r="A41" s="12"/>
      <c r="B41" s="27" t="s">
        <v>8</v>
      </c>
      <c r="C41" s="12">
        <v>1147</v>
      </c>
      <c r="D41" s="12">
        <v>1147</v>
      </c>
      <c r="E41" s="28">
        <f>(C41+D41)/2</f>
        <v>1147</v>
      </c>
      <c r="F41" s="11">
        <v>10</v>
      </c>
      <c r="G41" s="12">
        <v>1147</v>
      </c>
      <c r="H41" s="12">
        <f>F41*G41</f>
        <v>11470</v>
      </c>
      <c r="I41" s="29">
        <f t="shared" si="1"/>
        <v>11470</v>
      </c>
      <c r="J41" s="14">
        <f>I41-H41</f>
        <v>0</v>
      </c>
    </row>
    <row r="42" spans="1:10" ht="15">
      <c r="A42" s="12"/>
      <c r="B42" s="27" t="s">
        <v>9</v>
      </c>
      <c r="C42" s="12">
        <v>1147</v>
      </c>
      <c r="D42" s="12">
        <v>1147</v>
      </c>
      <c r="E42" s="28">
        <f>(C42+D42)/2</f>
        <v>1147</v>
      </c>
      <c r="F42" s="11">
        <v>8</v>
      </c>
      <c r="G42" s="12">
        <v>1147</v>
      </c>
      <c r="H42" s="12">
        <f>F42*G42</f>
        <v>9176</v>
      </c>
      <c r="I42" s="29">
        <f t="shared" si="1"/>
        <v>9176</v>
      </c>
      <c r="J42" s="14">
        <f>I42-H42</f>
        <v>0</v>
      </c>
    </row>
    <row r="43" spans="1:10" ht="15">
      <c r="A43" s="12"/>
      <c r="B43" s="27" t="s">
        <v>10</v>
      </c>
      <c r="C43" s="12">
        <v>1147</v>
      </c>
      <c r="D43" s="12">
        <v>1147</v>
      </c>
      <c r="E43" s="28">
        <f>(C43+D43)/2</f>
        <v>1147</v>
      </c>
      <c r="F43" s="11">
        <v>8</v>
      </c>
      <c r="G43" s="12">
        <v>1147</v>
      </c>
      <c r="H43" s="12">
        <f>F43*G43</f>
        <v>9176</v>
      </c>
      <c r="I43" s="29">
        <f t="shared" si="1"/>
        <v>9176</v>
      </c>
      <c r="J43" s="14">
        <f>I43-H43</f>
        <v>0</v>
      </c>
    </row>
    <row r="44" spans="1:10" ht="15">
      <c r="A44" s="9">
        <v>6</v>
      </c>
      <c r="B44" s="25" t="s">
        <v>0</v>
      </c>
      <c r="C44" s="9"/>
      <c r="D44" s="9"/>
      <c r="E44" s="16"/>
      <c r="F44" s="9">
        <f>SUM(F45:F47)</f>
        <v>23</v>
      </c>
      <c r="G44" s="9"/>
      <c r="H44" s="9">
        <f>SUM(H45:H47)</f>
        <v>26381</v>
      </c>
      <c r="I44" s="16">
        <f>SUM(I45:I47)</f>
        <v>26381</v>
      </c>
      <c r="J44" s="9">
        <f>SUM(J45:J47)</f>
        <v>0</v>
      </c>
    </row>
    <row r="45" spans="1:10" ht="15">
      <c r="A45" s="12"/>
      <c r="B45" s="27" t="s">
        <v>8</v>
      </c>
      <c r="C45" s="12">
        <v>1147</v>
      </c>
      <c r="D45" s="12">
        <v>1147</v>
      </c>
      <c r="E45" s="28">
        <f>(C45+D45)/2</f>
        <v>1147</v>
      </c>
      <c r="F45" s="11">
        <v>4</v>
      </c>
      <c r="G45" s="12">
        <v>1147</v>
      </c>
      <c r="H45" s="12">
        <f>F45*G45</f>
        <v>4588</v>
      </c>
      <c r="I45" s="29">
        <f t="shared" si="1"/>
        <v>4588</v>
      </c>
      <c r="J45" s="14">
        <f>I45-H45</f>
        <v>0</v>
      </c>
    </row>
    <row r="46" spans="1:10" ht="15">
      <c r="A46" s="12"/>
      <c r="B46" s="27" t="s">
        <v>9</v>
      </c>
      <c r="C46" s="12">
        <v>1147</v>
      </c>
      <c r="D46" s="12">
        <v>1147</v>
      </c>
      <c r="E46" s="28">
        <f>(C46+D46)/2</f>
        <v>1147</v>
      </c>
      <c r="F46" s="11">
        <v>4</v>
      </c>
      <c r="G46" s="12">
        <v>1147</v>
      </c>
      <c r="H46" s="12">
        <f>F46*G46</f>
        <v>4588</v>
      </c>
      <c r="I46" s="29">
        <f t="shared" si="1"/>
        <v>4588</v>
      </c>
      <c r="J46" s="14">
        <f>I46-H46</f>
        <v>0</v>
      </c>
    </row>
    <row r="47" spans="1:10" ht="15">
      <c r="A47" s="12"/>
      <c r="B47" s="27" t="s">
        <v>10</v>
      </c>
      <c r="C47" s="12">
        <v>1147</v>
      </c>
      <c r="D47" s="12">
        <v>1147</v>
      </c>
      <c r="E47" s="28">
        <f>(C47+D47)/2</f>
        <v>1147</v>
      </c>
      <c r="F47" s="11">
        <v>15</v>
      </c>
      <c r="G47" s="12">
        <v>1147</v>
      </c>
      <c r="H47" s="12">
        <f>F47*G47</f>
        <v>17205</v>
      </c>
      <c r="I47" s="29">
        <f t="shared" si="1"/>
        <v>17205</v>
      </c>
      <c r="J47" s="14">
        <f>I47-H47</f>
        <v>0</v>
      </c>
    </row>
    <row r="48" spans="1:10" ht="15">
      <c r="A48" s="9">
        <v>7</v>
      </c>
      <c r="B48" s="25" t="s">
        <v>14</v>
      </c>
      <c r="C48" s="9">
        <v>1147</v>
      </c>
      <c r="D48" s="9">
        <v>1147</v>
      </c>
      <c r="E48" s="32">
        <f>(C48+D48)/2</f>
        <v>1147</v>
      </c>
      <c r="F48" s="9">
        <v>19</v>
      </c>
      <c r="G48" s="9">
        <v>1147</v>
      </c>
      <c r="H48" s="10">
        <f>F48*G48</f>
        <v>21793</v>
      </c>
      <c r="I48" s="30">
        <f t="shared" si="1"/>
        <v>21793</v>
      </c>
      <c r="J48" s="15">
        <f>I48-H48</f>
        <v>0</v>
      </c>
    </row>
    <row r="49" spans="1:10" ht="15">
      <c r="A49" s="9">
        <v>8</v>
      </c>
      <c r="B49" s="25" t="s">
        <v>31</v>
      </c>
      <c r="C49" s="9">
        <v>1147</v>
      </c>
      <c r="D49" s="9">
        <v>1147</v>
      </c>
      <c r="E49" s="32">
        <f>(C49+D49)/2</f>
        <v>1147</v>
      </c>
      <c r="F49" s="9">
        <v>7</v>
      </c>
      <c r="G49" s="9">
        <v>1147</v>
      </c>
      <c r="H49" s="10">
        <f>F49*G49</f>
        <v>8029</v>
      </c>
      <c r="I49" s="30">
        <f t="shared" si="1"/>
        <v>8029</v>
      </c>
      <c r="J49" s="15">
        <f>I49-H49</f>
        <v>0</v>
      </c>
    </row>
    <row r="50" spans="1:10" ht="15">
      <c r="A50" s="36"/>
      <c r="B50" s="59" t="s">
        <v>32</v>
      </c>
      <c r="C50" s="36"/>
      <c r="D50" s="36"/>
      <c r="E50" s="38"/>
      <c r="F50" s="36">
        <f>F24+F28+F32+F36+F40+F44+F48+F49</f>
        <v>210</v>
      </c>
      <c r="G50" s="36"/>
      <c r="H50" s="36">
        <f>H24+H28+H32+H36+H40+H44+H48+H49</f>
        <v>242032</v>
      </c>
      <c r="I50" s="36">
        <f>I24+I28+I32+I36+I40+I44+I48+I49</f>
        <v>242029</v>
      </c>
      <c r="J50" s="36">
        <f>J24+J28+J32+J36+J40+J44+J48+J49</f>
        <v>-3</v>
      </c>
    </row>
    <row r="51" spans="1:10" ht="15">
      <c r="A51" s="281" t="s">
        <v>39</v>
      </c>
      <c r="B51" s="282"/>
      <c r="C51" s="282"/>
      <c r="D51" s="282"/>
      <c r="E51" s="282"/>
      <c r="F51" s="282"/>
      <c r="G51" s="282"/>
      <c r="H51" s="282"/>
      <c r="I51" s="282"/>
      <c r="J51" s="283"/>
    </row>
    <row r="52" spans="1:10" ht="15">
      <c r="A52" s="9">
        <v>1</v>
      </c>
      <c r="B52" s="25" t="s">
        <v>40</v>
      </c>
      <c r="C52" s="9"/>
      <c r="D52" s="9"/>
      <c r="E52" s="16"/>
      <c r="F52" s="9">
        <f>SUM(F53:F55)</f>
        <v>18</v>
      </c>
      <c r="G52" s="9"/>
      <c r="H52" s="9">
        <f>SUM(H53:H55)</f>
        <v>21642</v>
      </c>
      <c r="I52" s="16">
        <f>SUM(I53:I55)</f>
        <v>21641.5</v>
      </c>
      <c r="J52" s="9">
        <f>SUM(J53:J55)</f>
        <v>-0.5</v>
      </c>
    </row>
    <row r="53" spans="1:10" ht="15">
      <c r="A53" s="12"/>
      <c r="B53" s="27" t="s">
        <v>8</v>
      </c>
      <c r="C53" s="12">
        <v>1280</v>
      </c>
      <c r="D53" s="12">
        <v>1325</v>
      </c>
      <c r="E53" s="28">
        <f>(C53+D53)/2</f>
        <v>1302.5</v>
      </c>
      <c r="F53" s="11">
        <v>1</v>
      </c>
      <c r="G53" s="12">
        <v>1303</v>
      </c>
      <c r="H53" s="12">
        <f>F53*G53</f>
        <v>1303</v>
      </c>
      <c r="I53" s="29">
        <f>F53*E53</f>
        <v>1302.5</v>
      </c>
      <c r="J53" s="14">
        <f>I53-H53</f>
        <v>-0.5</v>
      </c>
    </row>
    <row r="54" spans="1:10" ht="15">
      <c r="A54" s="12"/>
      <c r="B54" s="27" t="s">
        <v>9</v>
      </c>
      <c r="C54" s="12">
        <v>1147</v>
      </c>
      <c r="D54" s="12">
        <v>1147</v>
      </c>
      <c r="E54" s="28">
        <f>(C54+D54)/2</f>
        <v>1147</v>
      </c>
      <c r="F54" s="11">
        <v>3</v>
      </c>
      <c r="G54" s="12">
        <v>1147</v>
      </c>
      <c r="H54" s="12">
        <f>F54*G54</f>
        <v>3441</v>
      </c>
      <c r="I54" s="29">
        <f>F54*E54</f>
        <v>3441</v>
      </c>
      <c r="J54" s="14">
        <f>I54-H54</f>
        <v>0</v>
      </c>
    </row>
    <row r="55" spans="1:10" ht="15">
      <c r="A55" s="12"/>
      <c r="B55" s="27" t="s">
        <v>10</v>
      </c>
      <c r="C55" s="12">
        <v>1186</v>
      </c>
      <c r="D55" s="12">
        <v>1228</v>
      </c>
      <c r="E55" s="28">
        <f>(C55+D55)/2</f>
        <v>1207</v>
      </c>
      <c r="F55" s="11">
        <v>14</v>
      </c>
      <c r="G55" s="12">
        <v>1207</v>
      </c>
      <c r="H55" s="12">
        <f>F55*G55</f>
        <v>16898</v>
      </c>
      <c r="I55" s="29">
        <f>F55*E55</f>
        <v>16898</v>
      </c>
      <c r="J55" s="14">
        <f>I55-H55</f>
        <v>0</v>
      </c>
    </row>
    <row r="56" spans="1:10" ht="15">
      <c r="A56" s="280" t="s">
        <v>33</v>
      </c>
      <c r="B56" s="280"/>
      <c r="C56" s="280"/>
      <c r="D56" s="280"/>
      <c r="E56" s="280"/>
      <c r="F56" s="280"/>
      <c r="G56" s="280"/>
      <c r="H56" s="280"/>
      <c r="I56" s="280"/>
      <c r="J56" s="280"/>
    </row>
    <row r="57" spans="1:10" ht="15">
      <c r="A57" s="9">
        <v>1</v>
      </c>
      <c r="B57" s="25" t="s">
        <v>41</v>
      </c>
      <c r="C57" s="9"/>
      <c r="D57" s="9"/>
      <c r="E57" s="16"/>
      <c r="F57" s="9">
        <f>SUM(F58:F60)</f>
        <v>20</v>
      </c>
      <c r="G57" s="9"/>
      <c r="H57" s="9">
        <f>SUM(H58:H60)</f>
        <v>22978</v>
      </c>
      <c r="I57" s="16">
        <f>SUM(I58:I60)</f>
        <v>22977.5</v>
      </c>
      <c r="J57" s="9">
        <f>SUM(J58:J60)</f>
        <v>-0.5</v>
      </c>
    </row>
    <row r="58" spans="1:10" ht="15">
      <c r="A58" s="12"/>
      <c r="B58" s="27" t="s">
        <v>8</v>
      </c>
      <c r="C58" s="12">
        <v>1164</v>
      </c>
      <c r="D58" s="12">
        <v>1205</v>
      </c>
      <c r="E58" s="28">
        <f>(C58+D58)/2</f>
        <v>1184.5</v>
      </c>
      <c r="F58" s="11">
        <v>1</v>
      </c>
      <c r="G58" s="12">
        <v>1185</v>
      </c>
      <c r="H58" s="12">
        <f>F58*G58</f>
        <v>1185</v>
      </c>
      <c r="I58" s="29">
        <f aca="true" t="shared" si="2" ref="I58:I81">F58*E58</f>
        <v>1184.5</v>
      </c>
      <c r="J58" s="14">
        <f>I58-H58</f>
        <v>-0.5</v>
      </c>
    </row>
    <row r="59" spans="1:10" ht="15">
      <c r="A59" s="12"/>
      <c r="B59" s="27" t="s">
        <v>9</v>
      </c>
      <c r="C59" s="12">
        <v>1147</v>
      </c>
      <c r="D59" s="12">
        <v>1147</v>
      </c>
      <c r="E59" s="28">
        <f>(C59+D59)/2</f>
        <v>1147</v>
      </c>
      <c r="F59" s="11">
        <v>5</v>
      </c>
      <c r="G59" s="12">
        <v>1147</v>
      </c>
      <c r="H59" s="12">
        <f>F59*G59</f>
        <v>5735</v>
      </c>
      <c r="I59" s="29">
        <f t="shared" si="2"/>
        <v>5735</v>
      </c>
      <c r="J59" s="14">
        <f>I59-H59</f>
        <v>0</v>
      </c>
    </row>
    <row r="60" spans="1:10" ht="15">
      <c r="A60" s="12"/>
      <c r="B60" s="27" t="s">
        <v>10</v>
      </c>
      <c r="C60" s="12">
        <v>1147</v>
      </c>
      <c r="D60" s="12">
        <v>1147</v>
      </c>
      <c r="E60" s="28">
        <f>(C60+D60)/2</f>
        <v>1147</v>
      </c>
      <c r="F60" s="11">
        <v>14</v>
      </c>
      <c r="G60" s="12">
        <v>1147</v>
      </c>
      <c r="H60" s="12">
        <f>F60*G60</f>
        <v>16058</v>
      </c>
      <c r="I60" s="29">
        <f t="shared" si="2"/>
        <v>16058</v>
      </c>
      <c r="J60" s="14">
        <f>I60-H60</f>
        <v>0</v>
      </c>
    </row>
    <row r="61" spans="1:10" ht="15">
      <c r="A61" s="9">
        <v>2</v>
      </c>
      <c r="B61" s="25" t="s">
        <v>28</v>
      </c>
      <c r="C61" s="9"/>
      <c r="D61" s="9"/>
      <c r="E61" s="16"/>
      <c r="F61" s="9">
        <f>SUM(F62:F62)</f>
        <v>1</v>
      </c>
      <c r="G61" s="9"/>
      <c r="H61" s="9">
        <f>SUM(H62:H62)</f>
        <v>1147</v>
      </c>
      <c r="I61" s="16">
        <f>SUM(I62:I62)</f>
        <v>1147</v>
      </c>
      <c r="J61" s="9">
        <f>SUM(J62:J62)</f>
        <v>0</v>
      </c>
    </row>
    <row r="62" spans="1:10" ht="15">
      <c r="A62" s="12"/>
      <c r="B62" s="27" t="s">
        <v>8</v>
      </c>
      <c r="C62" s="12">
        <v>1147</v>
      </c>
      <c r="D62" s="12">
        <v>1147</v>
      </c>
      <c r="E62" s="28">
        <f>(C62+D62)/2</f>
        <v>1147</v>
      </c>
      <c r="F62" s="11">
        <v>1</v>
      </c>
      <c r="G62" s="12">
        <v>1147</v>
      </c>
      <c r="H62" s="12">
        <f>F62*G62</f>
        <v>1147</v>
      </c>
      <c r="I62" s="29">
        <f t="shared" si="2"/>
        <v>1147</v>
      </c>
      <c r="J62" s="14">
        <f>I62-H62</f>
        <v>0</v>
      </c>
    </row>
    <row r="63" spans="1:10" ht="15">
      <c r="A63" s="9">
        <v>3</v>
      </c>
      <c r="B63" s="25" t="s">
        <v>0</v>
      </c>
      <c r="C63" s="9"/>
      <c r="D63" s="9"/>
      <c r="E63" s="16"/>
      <c r="F63" s="9">
        <f>SUM(F64:F66)</f>
        <v>22</v>
      </c>
      <c r="G63" s="9"/>
      <c r="H63" s="9">
        <f>SUM(H64:H66)</f>
        <v>25234</v>
      </c>
      <c r="I63" s="16">
        <f>SUM(I64:I66)</f>
        <v>25234</v>
      </c>
      <c r="J63" s="9">
        <f>SUM(J64:J66)</f>
        <v>0</v>
      </c>
    </row>
    <row r="64" spans="1:10" ht="15">
      <c r="A64" s="12"/>
      <c r="B64" s="27" t="s">
        <v>8</v>
      </c>
      <c r="C64" s="12">
        <v>1147</v>
      </c>
      <c r="D64" s="12">
        <v>1147</v>
      </c>
      <c r="E64" s="28">
        <f>(C64+D64)/2</f>
        <v>1147</v>
      </c>
      <c r="F64" s="11">
        <v>4</v>
      </c>
      <c r="G64" s="12">
        <v>1147</v>
      </c>
      <c r="H64" s="12">
        <f>F64*G64</f>
        <v>4588</v>
      </c>
      <c r="I64" s="29">
        <f t="shared" si="2"/>
        <v>4588</v>
      </c>
      <c r="J64" s="14">
        <f>I64-H64</f>
        <v>0</v>
      </c>
    </row>
    <row r="65" spans="1:10" ht="15">
      <c r="A65" s="12"/>
      <c r="B65" s="27" t="s">
        <v>9</v>
      </c>
      <c r="C65" s="12">
        <v>1147</v>
      </c>
      <c r="D65" s="12">
        <v>1147</v>
      </c>
      <c r="E65" s="28">
        <f>(C65+D65)/2</f>
        <v>1147</v>
      </c>
      <c r="F65" s="11">
        <v>5</v>
      </c>
      <c r="G65" s="12">
        <v>1147</v>
      </c>
      <c r="H65" s="12">
        <f>F65*G65</f>
        <v>5735</v>
      </c>
      <c r="I65" s="29">
        <f t="shared" si="2"/>
        <v>5735</v>
      </c>
      <c r="J65" s="14">
        <f>I65-H65</f>
        <v>0</v>
      </c>
    </row>
    <row r="66" spans="1:10" ht="15">
      <c r="A66" s="12"/>
      <c r="B66" s="27" t="s">
        <v>10</v>
      </c>
      <c r="C66" s="12">
        <v>1147</v>
      </c>
      <c r="D66" s="12">
        <v>1147</v>
      </c>
      <c r="E66" s="28">
        <f>(C66+D66)/2</f>
        <v>1147</v>
      </c>
      <c r="F66" s="11">
        <v>13</v>
      </c>
      <c r="G66" s="12">
        <v>1147</v>
      </c>
      <c r="H66" s="12">
        <f>F66*G66</f>
        <v>14911</v>
      </c>
      <c r="I66" s="29">
        <f t="shared" si="2"/>
        <v>14911</v>
      </c>
      <c r="J66" s="14">
        <f>I66-H66</f>
        <v>0</v>
      </c>
    </row>
    <row r="67" spans="1:10" ht="15">
      <c r="A67" s="9">
        <v>4</v>
      </c>
      <c r="B67" s="25" t="s">
        <v>1</v>
      </c>
      <c r="C67" s="9"/>
      <c r="D67" s="9"/>
      <c r="E67" s="16"/>
      <c r="F67" s="9">
        <f>SUM(F68:F70)</f>
        <v>30</v>
      </c>
      <c r="G67" s="9"/>
      <c r="H67" s="9">
        <f>SUM(H68:H70)</f>
        <v>34410</v>
      </c>
      <c r="I67" s="16">
        <f>SUM(I68:I70)</f>
        <v>34410</v>
      </c>
      <c r="J67" s="9">
        <f>SUM(J68:J70)</f>
        <v>0</v>
      </c>
    </row>
    <row r="68" spans="1:10" ht="15">
      <c r="A68" s="12"/>
      <c r="B68" s="27" t="s">
        <v>8</v>
      </c>
      <c r="C68" s="12">
        <v>1147</v>
      </c>
      <c r="D68" s="12">
        <v>1147</v>
      </c>
      <c r="E68" s="28">
        <f>(C68+D68)/2</f>
        <v>1147</v>
      </c>
      <c r="F68" s="11">
        <v>5</v>
      </c>
      <c r="G68" s="12">
        <v>1147</v>
      </c>
      <c r="H68" s="12">
        <f>F68*G68</f>
        <v>5735</v>
      </c>
      <c r="I68" s="29">
        <f t="shared" si="2"/>
        <v>5735</v>
      </c>
      <c r="J68" s="14">
        <f>I68-H68</f>
        <v>0</v>
      </c>
    </row>
    <row r="69" spans="1:10" ht="15">
      <c r="A69" s="12"/>
      <c r="B69" s="27" t="s">
        <v>9</v>
      </c>
      <c r="C69" s="12">
        <v>1147</v>
      </c>
      <c r="D69" s="12">
        <v>1147</v>
      </c>
      <c r="E69" s="28">
        <f>(C69+D69)/2</f>
        <v>1147</v>
      </c>
      <c r="F69" s="11">
        <v>9</v>
      </c>
      <c r="G69" s="12">
        <v>1147</v>
      </c>
      <c r="H69" s="12">
        <f>F69*G69</f>
        <v>10323</v>
      </c>
      <c r="I69" s="29">
        <f t="shared" si="2"/>
        <v>10323</v>
      </c>
      <c r="J69" s="14">
        <f>I69-H69</f>
        <v>0</v>
      </c>
    </row>
    <row r="70" spans="1:10" ht="15">
      <c r="A70" s="12"/>
      <c r="B70" s="27" t="s">
        <v>10</v>
      </c>
      <c r="C70" s="12">
        <v>1147</v>
      </c>
      <c r="D70" s="12">
        <v>1147</v>
      </c>
      <c r="E70" s="28">
        <f>(C70+D70)/2</f>
        <v>1147</v>
      </c>
      <c r="F70" s="11">
        <v>16</v>
      </c>
      <c r="G70" s="12">
        <v>1147</v>
      </c>
      <c r="H70" s="12">
        <f>F70*G70</f>
        <v>18352</v>
      </c>
      <c r="I70" s="29">
        <f t="shared" si="2"/>
        <v>18352</v>
      </c>
      <c r="J70" s="14">
        <f>I70-H70</f>
        <v>0</v>
      </c>
    </row>
    <row r="71" spans="1:10" ht="15">
      <c r="A71" s="9">
        <v>5</v>
      </c>
      <c r="B71" s="25" t="s">
        <v>12</v>
      </c>
      <c r="C71" s="9"/>
      <c r="D71" s="9"/>
      <c r="E71" s="16"/>
      <c r="F71" s="9">
        <f>SUM(F72:F73)</f>
        <v>3</v>
      </c>
      <c r="G71" s="9"/>
      <c r="H71" s="9">
        <f>SUM(H72:H73)</f>
        <v>3441</v>
      </c>
      <c r="I71" s="16">
        <f>SUM(I72:I73)</f>
        <v>3441</v>
      </c>
      <c r="J71" s="9">
        <f>SUM(J72:J73)</f>
        <v>0</v>
      </c>
    </row>
    <row r="72" spans="1:10" ht="15">
      <c r="A72" s="12"/>
      <c r="B72" s="27" t="s">
        <v>8</v>
      </c>
      <c r="C72" s="12">
        <v>1147</v>
      </c>
      <c r="D72" s="12">
        <v>1147</v>
      </c>
      <c r="E72" s="28">
        <f>(C72+D72)/2</f>
        <v>1147</v>
      </c>
      <c r="F72" s="11">
        <v>1</v>
      </c>
      <c r="G72" s="12">
        <v>1147</v>
      </c>
      <c r="H72" s="12">
        <f>F72*G72</f>
        <v>1147</v>
      </c>
      <c r="I72" s="29">
        <f t="shared" si="2"/>
        <v>1147</v>
      </c>
      <c r="J72" s="14">
        <f>I72-H72</f>
        <v>0</v>
      </c>
    </row>
    <row r="73" spans="1:10" ht="15">
      <c r="A73" s="12"/>
      <c r="B73" s="27" t="s">
        <v>9</v>
      </c>
      <c r="C73" s="12">
        <v>1147</v>
      </c>
      <c r="D73" s="12">
        <v>1147</v>
      </c>
      <c r="E73" s="28">
        <f>(C73+D73)/2</f>
        <v>1147</v>
      </c>
      <c r="F73" s="11">
        <v>2</v>
      </c>
      <c r="G73" s="12">
        <v>1147</v>
      </c>
      <c r="H73" s="12">
        <f>F73*G73</f>
        <v>2294</v>
      </c>
      <c r="I73" s="29">
        <f t="shared" si="2"/>
        <v>2294</v>
      </c>
      <c r="J73" s="14">
        <f>I73-H73</f>
        <v>0</v>
      </c>
    </row>
    <row r="74" spans="1:10" ht="15">
      <c r="A74" s="9">
        <v>6</v>
      </c>
      <c r="B74" s="25" t="s">
        <v>13</v>
      </c>
      <c r="C74" s="9"/>
      <c r="D74" s="9"/>
      <c r="E74" s="16"/>
      <c r="F74" s="9">
        <f>SUM(F75:F76)</f>
        <v>4</v>
      </c>
      <c r="G74" s="9"/>
      <c r="H74" s="9">
        <f>SUM(H75:H76)</f>
        <v>4588</v>
      </c>
      <c r="I74" s="16">
        <f>SUM(I75:I76)</f>
        <v>4588</v>
      </c>
      <c r="J74" s="9">
        <f>SUM(J75:J76)</f>
        <v>0</v>
      </c>
    </row>
    <row r="75" spans="1:10" ht="15">
      <c r="A75" s="12"/>
      <c r="B75" s="27" t="s">
        <v>8</v>
      </c>
      <c r="C75" s="12">
        <v>1147</v>
      </c>
      <c r="D75" s="12">
        <v>1147</v>
      </c>
      <c r="E75" s="28">
        <f aca="true" t="shared" si="3" ref="E75:E81">(C75+D75)/2</f>
        <v>1147</v>
      </c>
      <c r="F75" s="11">
        <v>2</v>
      </c>
      <c r="G75" s="12">
        <v>1147</v>
      </c>
      <c r="H75" s="12">
        <f aca="true" t="shared" si="4" ref="H75:H81">F75*G75</f>
        <v>2294</v>
      </c>
      <c r="I75" s="29">
        <f t="shared" si="2"/>
        <v>2294</v>
      </c>
      <c r="J75" s="14">
        <f aca="true" t="shared" si="5" ref="J75:J82">I75-H75</f>
        <v>0</v>
      </c>
    </row>
    <row r="76" spans="1:10" ht="15">
      <c r="A76" s="12"/>
      <c r="B76" s="27" t="s">
        <v>10</v>
      </c>
      <c r="C76" s="12">
        <v>1147</v>
      </c>
      <c r="D76" s="12">
        <v>1147</v>
      </c>
      <c r="E76" s="28">
        <f t="shared" si="3"/>
        <v>1147</v>
      </c>
      <c r="F76" s="11">
        <v>2</v>
      </c>
      <c r="G76" s="12">
        <v>1147</v>
      </c>
      <c r="H76" s="12">
        <f t="shared" si="4"/>
        <v>2294</v>
      </c>
      <c r="I76" s="29">
        <f t="shared" si="2"/>
        <v>2294</v>
      </c>
      <c r="J76" s="14">
        <f t="shared" si="5"/>
        <v>0</v>
      </c>
    </row>
    <row r="77" spans="1:10" ht="15">
      <c r="A77" s="9">
        <v>7</v>
      </c>
      <c r="B77" s="25" t="s">
        <v>59</v>
      </c>
      <c r="C77" s="9">
        <v>1147</v>
      </c>
      <c r="D77" s="9">
        <v>1147</v>
      </c>
      <c r="E77" s="16">
        <f t="shared" si="3"/>
        <v>1147</v>
      </c>
      <c r="F77" s="9">
        <v>1</v>
      </c>
      <c r="G77" s="9">
        <v>1147</v>
      </c>
      <c r="H77" s="10">
        <f t="shared" si="4"/>
        <v>1147</v>
      </c>
      <c r="I77" s="30">
        <f>F77*E77</f>
        <v>1147</v>
      </c>
      <c r="J77" s="15">
        <f t="shared" si="5"/>
        <v>0</v>
      </c>
    </row>
    <row r="78" spans="1:10" ht="15">
      <c r="A78" s="9">
        <v>8</v>
      </c>
      <c r="B78" s="25" t="s">
        <v>60</v>
      </c>
      <c r="C78" s="9">
        <v>1147</v>
      </c>
      <c r="D78" s="9">
        <v>1147</v>
      </c>
      <c r="E78" s="16">
        <f t="shared" si="3"/>
        <v>1147</v>
      </c>
      <c r="F78" s="9">
        <v>2</v>
      </c>
      <c r="G78" s="9">
        <v>1147</v>
      </c>
      <c r="H78" s="10">
        <f t="shared" si="4"/>
        <v>2294</v>
      </c>
      <c r="I78" s="30">
        <f>F78*E78</f>
        <v>2294</v>
      </c>
      <c r="J78" s="15">
        <f t="shared" si="5"/>
        <v>0</v>
      </c>
    </row>
    <row r="79" spans="1:10" ht="28.5">
      <c r="A79" s="9">
        <v>9</v>
      </c>
      <c r="B79" s="25" t="s">
        <v>61</v>
      </c>
      <c r="C79" s="9">
        <v>1147</v>
      </c>
      <c r="D79" s="9">
        <v>1147</v>
      </c>
      <c r="E79" s="16">
        <f t="shared" si="3"/>
        <v>1147</v>
      </c>
      <c r="F79" s="46">
        <v>1.5</v>
      </c>
      <c r="G79" s="9">
        <v>1147</v>
      </c>
      <c r="H79" s="10">
        <f t="shared" si="4"/>
        <v>1720.5</v>
      </c>
      <c r="I79" s="30">
        <f>F79*E79</f>
        <v>1720.5</v>
      </c>
      <c r="J79" s="15">
        <f t="shared" si="5"/>
        <v>0</v>
      </c>
    </row>
    <row r="80" spans="1:10" ht="15">
      <c r="A80" s="9">
        <v>10</v>
      </c>
      <c r="B80" s="25" t="s">
        <v>58</v>
      </c>
      <c r="C80" s="9">
        <v>1147</v>
      </c>
      <c r="D80" s="9">
        <v>1147</v>
      </c>
      <c r="E80" s="32">
        <f t="shared" si="3"/>
        <v>1147</v>
      </c>
      <c r="F80" s="9">
        <v>1</v>
      </c>
      <c r="G80" s="9">
        <v>1147</v>
      </c>
      <c r="H80" s="10">
        <f t="shared" si="4"/>
        <v>1147</v>
      </c>
      <c r="I80" s="30">
        <f t="shared" si="2"/>
        <v>1147</v>
      </c>
      <c r="J80" s="15">
        <f t="shared" si="5"/>
        <v>0</v>
      </c>
    </row>
    <row r="81" spans="1:10" ht="15">
      <c r="A81" s="9">
        <v>11</v>
      </c>
      <c r="B81" s="25" t="s">
        <v>23</v>
      </c>
      <c r="C81" s="9">
        <v>1147</v>
      </c>
      <c r="D81" s="9">
        <v>1147</v>
      </c>
      <c r="E81" s="32">
        <f t="shared" si="3"/>
        <v>1147</v>
      </c>
      <c r="F81" s="46">
        <v>5.5</v>
      </c>
      <c r="G81" s="9">
        <v>1147</v>
      </c>
      <c r="H81" s="10">
        <f t="shared" si="4"/>
        <v>6308.5</v>
      </c>
      <c r="I81" s="30">
        <f t="shared" si="2"/>
        <v>6308.5</v>
      </c>
      <c r="J81" s="15">
        <f t="shared" si="5"/>
        <v>0</v>
      </c>
    </row>
    <row r="82" spans="1:10" ht="15">
      <c r="A82" s="9"/>
      <c r="B82" s="25" t="s">
        <v>34</v>
      </c>
      <c r="C82" s="9"/>
      <c r="D82" s="9"/>
      <c r="E82" s="16"/>
      <c r="F82" s="46">
        <f>F57+F61+F63+F67+F71+F74+F77+F80+F81+F78+F79</f>
        <v>91</v>
      </c>
      <c r="G82" s="9"/>
      <c r="H82" s="9">
        <f>H57+H61+H63+H67+H71+H74+H77+H78+H79+H80+H81</f>
        <v>104415</v>
      </c>
      <c r="I82" s="9">
        <f>I57+I61+I63+I67+I71+I74+I77+I78+I79+I80+I81</f>
        <v>104414.5</v>
      </c>
      <c r="J82" s="34">
        <f t="shared" si="5"/>
        <v>-0.5</v>
      </c>
    </row>
    <row r="83" spans="1:10" ht="18.75" customHeight="1">
      <c r="A83" s="281" t="s">
        <v>62</v>
      </c>
      <c r="B83" s="282"/>
      <c r="C83" s="282"/>
      <c r="D83" s="282"/>
      <c r="E83" s="282"/>
      <c r="F83" s="282"/>
      <c r="G83" s="282"/>
      <c r="H83" s="282"/>
      <c r="I83" s="282"/>
      <c r="J83" s="283"/>
    </row>
    <row r="84" spans="1:10" ht="15">
      <c r="A84" s="7">
        <v>1</v>
      </c>
      <c r="B84" s="8" t="s">
        <v>41</v>
      </c>
      <c r="C84" s="9"/>
      <c r="D84" s="9"/>
      <c r="E84" s="16"/>
      <c r="F84" s="9">
        <f>SUM(F85:F85)</f>
        <v>1</v>
      </c>
      <c r="G84" s="9"/>
      <c r="H84" s="9">
        <f>SUM(H85:H85)</f>
        <v>1185</v>
      </c>
      <c r="I84" s="16">
        <f>SUM(I85:I85)</f>
        <v>1184.5</v>
      </c>
      <c r="J84" s="9">
        <f>SUM(J85:J85)</f>
        <v>-0.5</v>
      </c>
    </row>
    <row r="85" spans="1:10" ht="15.75" customHeight="1">
      <c r="A85" s="2"/>
      <c r="B85" s="3" t="s">
        <v>8</v>
      </c>
      <c r="C85" s="12">
        <v>1164</v>
      </c>
      <c r="D85" s="12">
        <v>1205</v>
      </c>
      <c r="E85" s="28">
        <f>(C85+D85)/2</f>
        <v>1184.5</v>
      </c>
      <c r="F85" s="11">
        <v>1</v>
      </c>
      <c r="G85" s="12">
        <v>1185</v>
      </c>
      <c r="H85" s="12">
        <f>F85*G85</f>
        <v>1185</v>
      </c>
      <c r="I85" s="29">
        <f>F85*E85</f>
        <v>1184.5</v>
      </c>
      <c r="J85" s="14">
        <f>I85-H85</f>
        <v>-0.5</v>
      </c>
    </row>
    <row r="86" spans="1:10" ht="15.75" customHeight="1">
      <c r="A86" s="7">
        <v>2</v>
      </c>
      <c r="B86" s="8" t="s">
        <v>48</v>
      </c>
      <c r="C86" s="9"/>
      <c r="D86" s="9"/>
      <c r="E86" s="16"/>
      <c r="F86" s="9">
        <f>SUM(F87:F87)</f>
        <v>2</v>
      </c>
      <c r="G86" s="9"/>
      <c r="H86" s="9">
        <f>SUM(H87:H87)</f>
        <v>2294</v>
      </c>
      <c r="I86" s="16">
        <f>SUM(I87:I87)</f>
        <v>2294</v>
      </c>
      <c r="J86" s="9">
        <f>SUM(J87:J87)</f>
        <v>0</v>
      </c>
    </row>
    <row r="87" spans="1:10" ht="15.75" customHeight="1">
      <c r="A87" s="2"/>
      <c r="B87" s="3" t="s">
        <v>9</v>
      </c>
      <c r="C87" s="12">
        <v>1147</v>
      </c>
      <c r="D87" s="12">
        <v>1147</v>
      </c>
      <c r="E87" s="28">
        <f>(C87+D87)/2</f>
        <v>1147</v>
      </c>
      <c r="F87" s="11">
        <v>2</v>
      </c>
      <c r="G87" s="12">
        <v>1147</v>
      </c>
      <c r="H87" s="12">
        <f>F87*G87</f>
        <v>2294</v>
      </c>
      <c r="I87" s="29">
        <f>F87*E87</f>
        <v>2294</v>
      </c>
      <c r="J87" s="14">
        <f>I87-H87</f>
        <v>0</v>
      </c>
    </row>
    <row r="88" spans="1:10" ht="15.75" customHeight="1">
      <c r="A88" s="7">
        <v>3</v>
      </c>
      <c r="B88" s="8" t="s">
        <v>0</v>
      </c>
      <c r="C88" s="9"/>
      <c r="D88" s="9"/>
      <c r="E88" s="16"/>
      <c r="F88" s="9">
        <f>SUM(F89:F91)</f>
        <v>21</v>
      </c>
      <c r="G88" s="9"/>
      <c r="H88" s="9">
        <f>SUM(H89:H91)</f>
        <v>24087</v>
      </c>
      <c r="I88" s="16">
        <f>SUM(I89:I91)</f>
        <v>24087</v>
      </c>
      <c r="J88" s="9">
        <f>SUM(J89:J91)</f>
        <v>0</v>
      </c>
    </row>
    <row r="89" spans="1:10" ht="15">
      <c r="A89" s="2"/>
      <c r="B89" s="3" t="s">
        <v>8</v>
      </c>
      <c r="C89" s="12">
        <v>1147</v>
      </c>
      <c r="D89" s="12">
        <v>1147</v>
      </c>
      <c r="E89" s="28">
        <f>(C89+D89)/2</f>
        <v>1147</v>
      </c>
      <c r="F89" s="11">
        <v>4</v>
      </c>
      <c r="G89" s="12">
        <v>1147</v>
      </c>
      <c r="H89" s="12">
        <f>F89*G89</f>
        <v>4588</v>
      </c>
      <c r="I89" s="29">
        <f>F89*E89</f>
        <v>4588</v>
      </c>
      <c r="J89" s="14">
        <f>I89-H89</f>
        <v>0</v>
      </c>
    </row>
    <row r="90" spans="1:10" ht="15">
      <c r="A90" s="2"/>
      <c r="B90" s="3" t="s">
        <v>9</v>
      </c>
      <c r="C90" s="12">
        <v>1147</v>
      </c>
      <c r="D90" s="12">
        <v>1147</v>
      </c>
      <c r="E90" s="28">
        <f>(C90+D90)/2</f>
        <v>1147</v>
      </c>
      <c r="F90" s="11">
        <v>3</v>
      </c>
      <c r="G90" s="12">
        <v>1147</v>
      </c>
      <c r="H90" s="12">
        <f>F90*G90</f>
        <v>3441</v>
      </c>
      <c r="I90" s="29">
        <f>F90*E90</f>
        <v>3441</v>
      </c>
      <c r="J90" s="14">
        <f>I90-H90</f>
        <v>0</v>
      </c>
    </row>
    <row r="91" spans="1:10" ht="15">
      <c r="A91" s="2"/>
      <c r="B91" s="3" t="s">
        <v>10</v>
      </c>
      <c r="C91" s="12">
        <v>1147</v>
      </c>
      <c r="D91" s="12">
        <v>1147</v>
      </c>
      <c r="E91" s="28">
        <f>(C91+D91)/2</f>
        <v>1147</v>
      </c>
      <c r="F91" s="11">
        <v>14</v>
      </c>
      <c r="G91" s="12">
        <v>1147</v>
      </c>
      <c r="H91" s="12">
        <f>F91*G91</f>
        <v>16058</v>
      </c>
      <c r="I91" s="29">
        <f>F91*E91</f>
        <v>16058</v>
      </c>
      <c r="J91" s="14">
        <f>I91-H91</f>
        <v>0</v>
      </c>
    </row>
    <row r="92" spans="1:10" ht="15">
      <c r="A92" s="35"/>
      <c r="B92" s="8" t="s">
        <v>42</v>
      </c>
      <c r="C92" s="9"/>
      <c r="D92" s="9"/>
      <c r="E92" s="16"/>
      <c r="F92" s="9">
        <f>F84+F86+F88</f>
        <v>24</v>
      </c>
      <c r="G92" s="9"/>
      <c r="H92" s="9">
        <f>H84+H86+H88</f>
        <v>27566</v>
      </c>
      <c r="I92" s="9">
        <f>I84+I86+I88</f>
        <v>27565.5</v>
      </c>
      <c r="J92" s="34">
        <f>I92-H92</f>
        <v>-0.5</v>
      </c>
    </row>
    <row r="93" spans="1:10" ht="15">
      <c r="A93" s="286" t="s">
        <v>46</v>
      </c>
      <c r="B93" s="287"/>
      <c r="C93" s="287"/>
      <c r="D93" s="287"/>
      <c r="E93" s="287"/>
      <c r="F93" s="287"/>
      <c r="G93" s="287"/>
      <c r="H93" s="287"/>
      <c r="I93" s="287"/>
      <c r="J93" s="288"/>
    </row>
    <row r="94" spans="1:10" ht="15">
      <c r="A94" s="35">
        <v>1</v>
      </c>
      <c r="B94" s="8" t="s">
        <v>0</v>
      </c>
      <c r="C94" s="9"/>
      <c r="D94" s="9"/>
      <c r="E94" s="16"/>
      <c r="F94" s="9">
        <f>SUM(F95:F97)</f>
        <v>8</v>
      </c>
      <c r="G94" s="9"/>
      <c r="H94" s="9">
        <f>SUM(H95:H97)</f>
        <v>9176</v>
      </c>
      <c r="I94" s="16">
        <f>SUM(I95:I97)</f>
        <v>9176</v>
      </c>
      <c r="J94" s="9">
        <f>SUM(J95:J97)</f>
        <v>0</v>
      </c>
    </row>
    <row r="95" spans="1:10" ht="15">
      <c r="A95" s="35"/>
      <c r="B95" s="3" t="s">
        <v>8</v>
      </c>
      <c r="C95" s="12">
        <v>1147</v>
      </c>
      <c r="D95" s="12">
        <v>1147</v>
      </c>
      <c r="E95" s="28">
        <f>(C95+D95)/2</f>
        <v>1147</v>
      </c>
      <c r="F95" s="11">
        <v>1</v>
      </c>
      <c r="G95" s="12">
        <v>1147</v>
      </c>
      <c r="H95" s="12">
        <f>F95*G95</f>
        <v>1147</v>
      </c>
      <c r="I95" s="29">
        <f>F95*E95</f>
        <v>1147</v>
      </c>
      <c r="J95" s="14">
        <f>I95-H95</f>
        <v>0</v>
      </c>
    </row>
    <row r="96" spans="1:10" ht="15">
      <c r="A96" s="35"/>
      <c r="B96" s="3" t="s">
        <v>9</v>
      </c>
      <c r="C96" s="12">
        <v>1147</v>
      </c>
      <c r="D96" s="12">
        <v>1147</v>
      </c>
      <c r="E96" s="28">
        <f>(C96+D96)/2</f>
        <v>1147</v>
      </c>
      <c r="F96" s="11">
        <v>3</v>
      </c>
      <c r="G96" s="12">
        <v>1147</v>
      </c>
      <c r="H96" s="12">
        <f>F96*G96</f>
        <v>3441</v>
      </c>
      <c r="I96" s="29">
        <f>F96*E96</f>
        <v>3441</v>
      </c>
      <c r="J96" s="14">
        <f>I96-H96</f>
        <v>0</v>
      </c>
    </row>
    <row r="97" spans="1:10" ht="15">
      <c r="A97" s="35"/>
      <c r="B97" s="3" t="s">
        <v>10</v>
      </c>
      <c r="C97" s="12">
        <v>1147</v>
      </c>
      <c r="D97" s="12">
        <v>1147</v>
      </c>
      <c r="E97" s="28">
        <f>(C97+D97)/2</f>
        <v>1147</v>
      </c>
      <c r="F97" s="11">
        <v>4</v>
      </c>
      <c r="G97" s="12">
        <v>1147</v>
      </c>
      <c r="H97" s="12">
        <f>F97*G97</f>
        <v>4588</v>
      </c>
      <c r="I97" s="29">
        <f>F97*E97</f>
        <v>4588</v>
      </c>
      <c r="J97" s="14">
        <f>I97-H97</f>
        <v>0</v>
      </c>
    </row>
    <row r="98" spans="1:10" ht="15">
      <c r="A98" s="35">
        <v>2</v>
      </c>
      <c r="B98" s="8" t="s">
        <v>1</v>
      </c>
      <c r="C98" s="9"/>
      <c r="D98" s="9"/>
      <c r="E98" s="16"/>
      <c r="F98" s="9">
        <f>SUM(F99:F99)</f>
        <v>10</v>
      </c>
      <c r="G98" s="9"/>
      <c r="H98" s="9">
        <f>SUM(H99:H99)</f>
        <v>11470</v>
      </c>
      <c r="I98" s="16">
        <f>SUM(I99:I99)</f>
        <v>11470</v>
      </c>
      <c r="J98" s="9">
        <f>SUM(J99:J99)</f>
        <v>0</v>
      </c>
    </row>
    <row r="99" spans="1:10" ht="15">
      <c r="A99" s="35"/>
      <c r="B99" s="3" t="s">
        <v>10</v>
      </c>
      <c r="C99" s="12">
        <v>1147</v>
      </c>
      <c r="D99" s="12">
        <v>1147</v>
      </c>
      <c r="E99" s="28">
        <f>(C99+D99)/2</f>
        <v>1147</v>
      </c>
      <c r="F99" s="11">
        <v>10</v>
      </c>
      <c r="G99" s="12">
        <v>1147</v>
      </c>
      <c r="H99" s="12">
        <f>F99*G99</f>
        <v>11470</v>
      </c>
      <c r="I99" s="29">
        <f>F99*E99</f>
        <v>11470</v>
      </c>
      <c r="J99" s="14">
        <f>I99-H99</f>
        <v>0</v>
      </c>
    </row>
    <row r="100" spans="1:10" ht="15">
      <c r="A100" s="9"/>
      <c r="B100" s="8" t="s">
        <v>42</v>
      </c>
      <c r="C100" s="9"/>
      <c r="D100" s="9"/>
      <c r="E100" s="16"/>
      <c r="F100" s="9">
        <f>F94+F98</f>
        <v>18</v>
      </c>
      <c r="G100" s="9"/>
      <c r="H100" s="9">
        <f>H94+H98</f>
        <v>20646</v>
      </c>
      <c r="I100" s="9">
        <f>I94+I98</f>
        <v>20646</v>
      </c>
      <c r="J100" s="34">
        <f>I100-H100</f>
        <v>0</v>
      </c>
    </row>
    <row r="101" spans="1:10" ht="15">
      <c r="A101" s="36"/>
      <c r="B101" s="37" t="s">
        <v>47</v>
      </c>
      <c r="C101" s="36"/>
      <c r="D101" s="36"/>
      <c r="E101" s="38"/>
      <c r="F101" s="36">
        <f>F52+F82+F92+F100</f>
        <v>151</v>
      </c>
      <c r="G101" s="36"/>
      <c r="H101" s="36">
        <f>H52+H82+H92+H100</f>
        <v>174269</v>
      </c>
      <c r="I101" s="36">
        <f>I52+I82+I92+I100</f>
        <v>174267.5</v>
      </c>
      <c r="J101" s="39">
        <f>I101-H101</f>
        <v>-1.5</v>
      </c>
    </row>
    <row r="102" spans="1:10" ht="15">
      <c r="A102" s="9"/>
      <c r="B102" s="9" t="s">
        <v>55</v>
      </c>
      <c r="C102" s="9"/>
      <c r="D102" s="9"/>
      <c r="E102" s="16"/>
      <c r="F102" s="9">
        <f>F22+F50+F101</f>
        <v>402</v>
      </c>
      <c r="G102" s="9"/>
      <c r="H102" s="9">
        <f>H22+H50+H101</f>
        <v>467834</v>
      </c>
      <c r="I102" s="9">
        <f>I22+I50+I101</f>
        <v>467829.5</v>
      </c>
      <c r="J102" s="34">
        <f>I102-H102</f>
        <v>-4.5</v>
      </c>
    </row>
    <row r="104" spans="2:9" ht="15">
      <c r="B104" s="285" t="s">
        <v>64</v>
      </c>
      <c r="C104" s="285"/>
      <c r="D104" t="s">
        <v>53</v>
      </c>
      <c r="E104"/>
      <c r="F104"/>
      <c r="I104" s="58" t="s">
        <v>65</v>
      </c>
    </row>
    <row r="105" spans="2:9" ht="15">
      <c r="B105" s="284"/>
      <c r="C105" s="284"/>
      <c r="D105"/>
      <c r="E105"/>
      <c r="F105" s="45"/>
      <c r="I105" s="45" t="s">
        <v>54</v>
      </c>
    </row>
    <row r="106" spans="2:9" ht="15.75">
      <c r="B106" s="219" t="s">
        <v>63</v>
      </c>
      <c r="C106" s="219"/>
      <c r="D106" t="s">
        <v>53</v>
      </c>
      <c r="E106"/>
      <c r="F106"/>
      <c r="I106" s="58" t="s">
        <v>66</v>
      </c>
    </row>
    <row r="107" spans="2:9" ht="15">
      <c r="B107"/>
      <c r="C107"/>
      <c r="D107"/>
      <c r="E107"/>
      <c r="F107" s="45"/>
      <c r="I107" s="45" t="s">
        <v>54</v>
      </c>
    </row>
    <row r="108" spans="2:6" ht="15">
      <c r="B108"/>
      <c r="C108"/>
      <c r="D108"/>
      <c r="E108"/>
      <c r="F108"/>
    </row>
    <row r="109" spans="2:6" ht="15">
      <c r="B109" s="44" t="s">
        <v>67</v>
      </c>
      <c r="C109" s="44"/>
      <c r="D109"/>
      <c r="E109"/>
      <c r="F109"/>
    </row>
    <row r="110" spans="2:6" ht="15">
      <c r="B110" s="272" t="s">
        <v>68</v>
      </c>
      <c r="C110" s="272"/>
      <c r="D110"/>
      <c r="E110"/>
      <c r="F110"/>
    </row>
  </sheetData>
  <sheetProtection/>
  <mergeCells count="22">
    <mergeCell ref="A56:J56"/>
    <mergeCell ref="G6:G7"/>
    <mergeCell ref="H6:H7"/>
    <mergeCell ref="A83:J83"/>
    <mergeCell ref="F6:F7"/>
    <mergeCell ref="A9:J9"/>
    <mergeCell ref="I6:I7"/>
    <mergeCell ref="J6:J7"/>
    <mergeCell ref="B106:C106"/>
    <mergeCell ref="B105:C105"/>
    <mergeCell ref="B104:C104"/>
    <mergeCell ref="A93:J93"/>
    <mergeCell ref="B110:C110"/>
    <mergeCell ref="A1:J1"/>
    <mergeCell ref="A2:J2"/>
    <mergeCell ref="A3:J3"/>
    <mergeCell ref="A4:J4"/>
    <mergeCell ref="B6:B7"/>
    <mergeCell ref="C6:E6"/>
    <mergeCell ref="A23:J23"/>
    <mergeCell ref="A6:A7"/>
    <mergeCell ref="A51:J51"/>
  </mergeCells>
  <printOptions horizontalCentered="1"/>
  <pageMargins left="0.63" right="0.22" top="0.5118110236220472" bottom="0.3937007874015748" header="0.5118110236220472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Admin</cp:lastModifiedBy>
  <cp:lastPrinted>2013-01-15T10:45:46Z</cp:lastPrinted>
  <dcterms:created xsi:type="dcterms:W3CDTF">2005-11-11T08:52:54Z</dcterms:created>
  <dcterms:modified xsi:type="dcterms:W3CDTF">2013-04-29T13:55:34Z</dcterms:modified>
  <cp:category/>
  <cp:version/>
  <cp:contentType/>
  <cp:contentStatus/>
</cp:coreProperties>
</file>