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1"/>
  </bookViews>
  <sheets>
    <sheet name="КОШТ" sheetId="1" r:id="rId1"/>
    <sheet name="план ас ЗФ" sheetId="2" r:id="rId2"/>
  </sheets>
  <definedNames>
    <definedName name="_xlnm.Print_Titles" localSheetId="0">'КОШТ'!$26:$26</definedName>
    <definedName name="_xlnm.Print_Area" localSheetId="0">'КОШТ'!$A$1:$E$108</definedName>
    <definedName name="_xlnm.Print_Area" localSheetId="1">'план ас ЗФ'!$A$1:$O$48</definedName>
  </definedNames>
  <calcPr fullCalcOnLoad="1"/>
</workbook>
</file>

<file path=xl/sharedStrings.xml><?xml version="1.0" encoding="utf-8"?>
<sst xmlns="http://schemas.openxmlformats.org/spreadsheetml/2006/main" count="173" uniqueCount="140">
  <si>
    <t xml:space="preserve">  (сума літерами і цифрами) </t>
  </si>
  <si>
    <t xml:space="preserve">                                (посада) </t>
  </si>
  <si>
    <t xml:space="preserve">             (підпис)                (ініціали і прізвище) </t>
  </si>
  <si>
    <t xml:space="preserve">              (число, місяць, рік) </t>
  </si>
  <si>
    <t xml:space="preserve">М. П. </t>
  </si>
  <si>
    <t xml:space="preserve"> (найменування міста, району, області) </t>
  </si>
  <si>
    <t xml:space="preserve">(грн.) </t>
  </si>
  <si>
    <t xml:space="preserve">Код </t>
  </si>
  <si>
    <t xml:space="preserve">Усього на рік </t>
  </si>
  <si>
    <t xml:space="preserve">РАЗОМ </t>
  </si>
  <si>
    <t xml:space="preserve">НАДХОДЖЕННЯ - усього </t>
  </si>
  <si>
    <t>Х</t>
  </si>
  <si>
    <t xml:space="preserve">Надходження коштів із загального фонду бюджету </t>
  </si>
  <si>
    <t>Надходження коштів із спеціального фонду бюджету, у т.ч.</t>
  </si>
  <si>
    <t xml:space="preserve">ВИДАТКИ ТА НАДАННЯ КРЕДИТІВ - усього </t>
  </si>
  <si>
    <t xml:space="preserve">Поточні видатки </t>
  </si>
  <si>
    <t xml:space="preserve">   Заробітна плата </t>
  </si>
  <si>
    <t xml:space="preserve">   Медикаменти та перев'язувальні матеріали </t>
  </si>
  <si>
    <t xml:space="preserve">   Продукти харчування </t>
  </si>
  <si>
    <t xml:space="preserve">Оплата комунальних послуг та енергоносіїв </t>
  </si>
  <si>
    <t xml:space="preserve">   Оплата теплопостачання </t>
  </si>
  <si>
    <t xml:space="preserve">   Оплата водопостачання і водовідведення </t>
  </si>
  <si>
    <t xml:space="preserve">   Оплата електроенергії </t>
  </si>
  <si>
    <t xml:space="preserve">   Оплата природного газу </t>
  </si>
  <si>
    <t xml:space="preserve">   Оплата інших енергоносіїв 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</si>
  <si>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</si>
  <si>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 по реалізації державних (регіональних) програм, не віднесені до заходів розвитку</t>
  </si>
  <si>
    <t xml:space="preserve">   Виплата пенсій і допомоги </t>
  </si>
  <si>
    <t xml:space="preserve">   Стипендії </t>
  </si>
  <si>
    <t xml:space="preserve">Капітальні видатки </t>
  </si>
  <si>
    <t xml:space="preserve">Придбання основного капіталу </t>
  </si>
  <si>
    <t xml:space="preserve">Придбання обладнання і предметів довгострокового користування </t>
  </si>
  <si>
    <t xml:space="preserve">Капітальне будівництво (придбання) </t>
  </si>
  <si>
    <t>Капітальний ремонт</t>
  </si>
  <si>
    <t xml:space="preserve">   Капітальний ремонт інших об'єктів </t>
  </si>
  <si>
    <t>Реконструкція та реставрація</t>
  </si>
  <si>
    <t xml:space="preserve">  Реставрація пам'яток культури, історії та архітектури </t>
  </si>
  <si>
    <t xml:space="preserve">Створення державних запасів і резервів </t>
  </si>
  <si>
    <t xml:space="preserve">Придбання землі і нематеріальних активів </t>
  </si>
  <si>
    <t xml:space="preserve">Капітальні трансферти </t>
  </si>
  <si>
    <t xml:space="preserve">Капітальні трансферти органам державного управління інших рівнів </t>
  </si>
  <si>
    <t xml:space="preserve">Капітальні трансферти населенню </t>
  </si>
  <si>
    <t>Надання внутрішніх кредитів</t>
  </si>
  <si>
    <t>Надання кредитів підприємствам, установам, організаціям</t>
  </si>
  <si>
    <t>Надання інших внутрішніх кредитів</t>
  </si>
  <si>
    <t xml:space="preserve">ПЛАН АСИГНУВАНЬ (ЗА ВИНЯТКОМ НАДАННЯ КРЕДИТІВ З БЮДЖЕТУ) ЗАГАЛЬНОГО ФОНДУ БЮДЖЕТУ 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</si>
  <si>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</si>
  <si>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</si>
  <si>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Інші видатки</t>
  </si>
  <si>
    <t xml:space="preserve">УСЬОГО </t>
  </si>
  <si>
    <t>Керівник</t>
  </si>
  <si>
    <t xml:space="preserve">   Оплата послуг (крім комунальних)</t>
  </si>
  <si>
    <t xml:space="preserve">(число, місяць, рік) </t>
  </si>
  <si>
    <t>М. П. </t>
  </si>
  <si>
    <t>_____________________________</t>
  </si>
  <si>
    <t>(підпис)     (ініціали і прізвище) </t>
  </si>
  <si>
    <t>Оплата комунальних послуг та енергоносіїв</t>
  </si>
  <si>
    <t xml:space="preserve"> (код за ЄДРПОУ та найменування бюджетної установи)</t>
  </si>
  <si>
    <t>код та назва програмної класифікації видатків та кредитування державного бюджету</t>
  </si>
  <si>
    <t>Плата за послуги, що надаються бюджетними установами згідно з їх основною діяльністю</t>
  </si>
  <si>
    <t>Заступник Міністра - керівник апарату</t>
  </si>
  <si>
    <t>А.Сєдов</t>
  </si>
  <si>
    <r>
      <t xml:space="preserve">КОШТОРИС на </t>
    </r>
    <r>
      <rPr>
        <b/>
        <u val="single"/>
        <sz val="11"/>
        <rFont val="Times New Roman"/>
        <family val="1"/>
      </rPr>
      <t xml:space="preserve"> 2013 </t>
    </r>
    <r>
      <rPr>
        <b/>
        <sz val="11"/>
        <rFont val="Times New Roman"/>
        <family val="1"/>
      </rPr>
      <t xml:space="preserve"> рік</t>
    </r>
  </si>
  <si>
    <t>Оплата праці</t>
  </si>
  <si>
    <t>Нарахування на оплату праці</t>
  </si>
  <si>
    <t>Використання товарів і послуг</t>
  </si>
  <si>
    <t xml:space="preserve">   Предмети, матеріали, обладнання та інвентар</t>
  </si>
  <si>
    <t>Обслуговування боргових зобов'язань</t>
  </si>
  <si>
    <t xml:space="preserve">   Обслуговування внутрішніх боргових зобов'язань</t>
  </si>
  <si>
    <t xml:space="preserve">   Обслуговування зовнішніх боргових зобов'язань</t>
  </si>
  <si>
    <t xml:space="preserve">Поточні трансферти </t>
  </si>
  <si>
    <t>Соціальне забезпечення</t>
  </si>
  <si>
    <t>Нерозподілені видатки</t>
  </si>
  <si>
    <t xml:space="preserve">   Капітальне будівництво (придбання) житла </t>
  </si>
  <si>
    <t xml:space="preserve">   Капітальне будівництво (придбання) інших об"єктів</t>
  </si>
  <si>
    <t xml:space="preserve">   Капітальний ремонт житлового фонду (приміщень)</t>
  </si>
  <si>
    <t xml:space="preserve">  Реконструкція житлового фонду (приміщень)</t>
  </si>
  <si>
    <t xml:space="preserve">  Реконструкція та реставрація інших обєктів</t>
  </si>
  <si>
    <t>Капітальні трансферти урядам зарубіжних країн та міжнародним організаціям</t>
  </si>
  <si>
    <r>
      <t>вид бюджету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</t>
    </r>
    <r>
      <rPr>
        <b/>
        <u val="single"/>
        <sz val="10"/>
        <rFont val="Times New Roman"/>
        <family val="1"/>
      </rPr>
      <t>Державний</t>
    </r>
    <r>
      <rPr>
        <b/>
        <u val="single"/>
        <sz val="8"/>
        <rFont val="Times New Roman"/>
        <family val="1"/>
      </rPr>
      <t>,</t>
    </r>
  </si>
  <si>
    <t>Найменування</t>
  </si>
  <si>
    <t xml:space="preserve">   Видатки на відрядження </t>
  </si>
  <si>
    <t xml:space="preserve">   Видатки та заходи спеціального призначення</t>
  </si>
  <si>
    <t xml:space="preserve">   Субсидії та поточні трансферти підприємствам (установам, організаціям) </t>
  </si>
  <si>
    <t xml:space="preserve">   Поточні трансферти органам державного управління інших рівнів </t>
  </si>
  <si>
    <t xml:space="preserve">   Трансферти урядам зарубіжних країн та міжнародним організаціям</t>
  </si>
  <si>
    <t>Керівник бухгалтерської служби/начальник планово-фінансового підрозділу</t>
  </si>
  <si>
    <r>
      <t>на</t>
    </r>
    <r>
      <rPr>
        <b/>
        <u val="single"/>
        <sz val="10"/>
        <rFont val="Times New Roman"/>
        <family val="1"/>
      </rPr>
      <t xml:space="preserve">  2013</t>
    </r>
    <r>
      <rPr>
        <b/>
        <sz val="10"/>
        <rFont val="Times New Roman"/>
        <family val="1"/>
      </rPr>
      <t xml:space="preserve"> рік</t>
    </r>
  </si>
  <si>
    <t xml:space="preserve">Оплата праці </t>
  </si>
  <si>
    <t>Медикаменти та перев'язувальні матеріали</t>
  </si>
  <si>
    <t>Окремі заходи по реалізації державних (регіональних) програм, не віднесені до заходів розвитку</t>
  </si>
  <si>
    <t>5000*</t>
  </si>
  <si>
    <t>* Це технічний код, який включає в себе всі коди економічної класифікації видатків бюджету, крім тих, що виділені окремо</t>
  </si>
  <si>
    <t>КЕКВ</t>
  </si>
  <si>
    <t xml:space="preserve">(код та назва тимчасової класифікації видатків та кредитування місцевих бюджетів) </t>
  </si>
  <si>
    <t>(код та назва тимчасової класифікації видатків та кредитування місцевих бюджетів)</t>
  </si>
  <si>
    <r>
      <t xml:space="preserve">вид бюджету    </t>
    </r>
    <r>
      <rPr>
        <u val="single"/>
        <sz val="10"/>
        <rFont val="Times New Roman"/>
        <family val="1"/>
      </rPr>
      <t>Державний,</t>
    </r>
  </si>
  <si>
    <r>
      <t>код та назва відомчої класифікації видатків та кредитування бюджету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360 Міністерство юстиції України, </t>
    </r>
  </si>
  <si>
    <t xml:space="preserve">  (сума словами і цифрами) </t>
  </si>
  <si>
    <t xml:space="preserve">(підпис)                              (ініціали і прізвище) </t>
  </si>
  <si>
    <t xml:space="preserve">(посада) </t>
  </si>
  <si>
    <t xml:space="preserve">загальний фонд </t>
  </si>
  <si>
    <t xml:space="preserve">спеціальний фонд </t>
  </si>
  <si>
    <t>надходження від плати за  послуги, що надаються бюджетними установами згідно із законодавством</t>
  </si>
  <si>
    <t>інші джерела власних надходжень бюджетних установ</t>
  </si>
  <si>
    <t>інші надходження, у т.ч.</t>
  </si>
  <si>
    <t>інші доходи</t>
  </si>
  <si>
    <t>фінансування</t>
  </si>
  <si>
    <t>повернення кредитів до бюджету</t>
  </si>
  <si>
    <t>Інші поточні видатки</t>
  </si>
  <si>
    <t>Капітальні трансферти підприємствам (установам, організаціям)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</si>
  <si>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</si>
  <si>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</si>
  <si>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</si>
  <si>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</si>
  <si>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</si>
  <si>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</si>
  <si>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</si>
  <si>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</si>
  <si>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</si>
  <si>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</si>
  <si>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</si>
  <si>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</si>
  <si>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</si>
  <si>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r>
      <t>код та назва відомчої класифікації видатків та кредитування бюджету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>360 Міністерство юстиції України,</t>
    </r>
  </si>
  <si>
    <t>Надання кредитів органам державного управління інших рівнів</t>
  </si>
  <si>
    <t>Надання зовнішніх кредитів</t>
  </si>
  <si>
    <t>Дослідження і розробки, окремі окремі заходи по реалізації державних (регіональних) програм</t>
  </si>
  <si>
    <t xml:space="preserve">   Інші виплати населенню </t>
  </si>
  <si>
    <t xml:space="preserve">   Грошове забезпечення військовослужбовців </t>
  </si>
  <si>
    <t>Волинська орбласть</t>
  </si>
  <si>
    <t>34827061 Головне управління юстиції у Волинській області</t>
  </si>
  <si>
    <t>В.о. керівника</t>
  </si>
  <si>
    <t>Г.Г.Яручик</t>
  </si>
  <si>
    <t>3601010 "Керівництво та управління у сфері юстиції"</t>
  </si>
  <si>
    <t>16 січня 2013 року</t>
  </si>
  <si>
    <t xml:space="preserve">Керівник бухгалтерської служби </t>
  </si>
  <si>
    <t>С.В.Карасюк</t>
  </si>
  <si>
    <t>Затверджений у сумі Двадцять вісім мільйонів двісті п"ятдесят одна тисяча вісімсот (28 251 800)  грн.</t>
  </si>
  <si>
    <t>Затверджений у сумі Двадцять два мільйони п"ятсот тридцять п"ять тисяч сто (22 535 100 ) грн.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</si>
</sst>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iiii&quot;;\-#,##0\ &quot;iiii&quot;"/>
    <numFmt numFmtId="173" formatCode="#,##0\ &quot;iiii&quot;;[Red]\-#,##0\ &quot;iiii&quot;"/>
    <numFmt numFmtId="174" formatCode="#,##0.00\ &quot;iiii&quot;;\-#,##0.00\ &quot;iiii&quot;"/>
    <numFmt numFmtId="175" formatCode="#,##0.00\ &quot;iiii&quot;;[Red]\-#,##0.00\ &quot;iiii&quot;"/>
    <numFmt numFmtId="176" formatCode="_-* #,##0\ &quot;iiii&quot;_-;\-* #,##0\ &quot;iiii&quot;_-;_-* &quot;-&quot;\ &quot;iiii&quot;_-;_-@_-"/>
    <numFmt numFmtId="177" formatCode="_-* #,##0\ _i_i_i_i_-;\-* #,##0\ _i_i_i_i_-;_-* &quot;-&quot;\ _i_i_i_i_-;_-@_-"/>
    <numFmt numFmtId="178" formatCode="_-* #,##0.00\ &quot;iiii&quot;_-;\-* #,##0.00\ &quot;iiii&quot;_-;_-* &quot;-&quot;??\ &quot;iiii&quot;_-;_-@_-"/>
    <numFmt numFmtId="179" formatCode="_-* #,##0.00\ _i_i_i_i_-;\-* #,##0.00\ _i_i_i_i_-;_-* &quot;-&quot;??\ _i_i_i_i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.000"/>
    <numFmt numFmtId="189" formatCode="#,##0.0"/>
    <numFmt numFmtId="190" formatCode="#,##0.0000"/>
    <numFmt numFmtId="191" formatCode="0.0"/>
    <numFmt numFmtId="192" formatCode="0.000"/>
    <numFmt numFmtId="193" formatCode="0.0000"/>
    <numFmt numFmtId="194" formatCode="0.00000"/>
    <numFmt numFmtId="195" formatCode="_-* #,##0.000\ _i_i_i_i_-;\-* #,##0.000\ _i_i_i_i_-;_-* &quot;-&quot;??\ _i_i_i_i_-;_-@_-"/>
    <numFmt numFmtId="196" formatCode="_-* #,##0.0000\ _i_i_i_i_-;\-* #,##0.0000\ _i_i_i_i_-;_-* &quot;-&quot;??\ _i_i_i_i_-;_-@_-"/>
    <numFmt numFmtId="197" formatCode="_-* #,##0.0\ _i_i_i_i_-;\-* #,##0.0\ _i_i_i_i_-;_-* &quot;-&quot;??\ _i_i_i_i_-;_-@_-"/>
    <numFmt numFmtId="198" formatCode="_-* #,##0\ _i_i_i_i_-;\-* #,##0\ _i_i_i_i_-;_-* &quot;-&quot;??\ _i_i_i_i_-;_-@_-"/>
    <numFmt numFmtId="199" formatCode="_-* #,##0_р_._-;\-* #,##0_р_._-;_-* &quot;-&quot;??_р_._-;_-@_-"/>
    <numFmt numFmtId="200" formatCode="_-* #,##0.0_р_._-;\-* #,##0.0_р_._-;_-* &quot;-&quot;??_р_.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i/>
      <sz val="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top"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wrapText="1"/>
      <protection/>
    </xf>
    <xf numFmtId="0" fontId="14" fillId="0" borderId="1" xfId="0" applyFont="1" applyBorder="1" applyAlignment="1" applyProtection="1">
      <alignment wrapText="1"/>
      <protection/>
    </xf>
    <xf numFmtId="0" fontId="14" fillId="0" borderId="1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0" fillId="0" borderId="1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 locked="0"/>
    </xf>
    <xf numFmtId="3" fontId="16" fillId="0" borderId="1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/>
    </xf>
    <xf numFmtId="3" fontId="2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wrapText="1"/>
      <protection/>
    </xf>
    <xf numFmtId="0" fontId="20" fillId="0" borderId="1" xfId="0" applyFont="1" applyBorder="1" applyAlignment="1" applyProtection="1">
      <alignment wrapText="1"/>
      <protection/>
    </xf>
    <xf numFmtId="18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89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3" fontId="2" fillId="0" borderId="3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2" fillId="0" borderId="1" xfId="0" applyFont="1" applyBorder="1" applyAlignment="1" applyProtection="1">
      <alignment horizontal="left"/>
      <protection/>
    </xf>
    <xf numFmtId="0" fontId="22" fillId="0" borderId="4" xfId="0" applyFont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/>
    </xf>
    <xf numFmtId="0" fontId="10" fillId="0" borderId="2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08"/>
  <sheetViews>
    <sheetView showZeros="0" view="pageBreakPreview" zoomScaleSheetLayoutView="100" workbookViewId="0" topLeftCell="A16">
      <selection activeCell="A27" sqref="A27"/>
    </sheetView>
  </sheetViews>
  <sheetFormatPr defaultColWidth="9.00390625" defaultRowHeight="12.75"/>
  <cols>
    <col min="1" max="1" width="53.625" style="53" customWidth="1"/>
    <col min="2" max="2" width="7.00390625" style="2" customWidth="1"/>
    <col min="3" max="3" width="13.00390625" style="2" customWidth="1"/>
    <col min="4" max="4" width="13.875" style="2" customWidth="1"/>
    <col min="5" max="5" width="16.25390625" style="2" customWidth="1"/>
    <col min="6" max="16384" width="9.125" style="2" customWidth="1"/>
  </cols>
  <sheetData>
    <row r="1" spans="1:5" ht="51" customHeight="1">
      <c r="A1" s="17"/>
      <c r="B1" s="18"/>
      <c r="C1" s="92" t="s">
        <v>138</v>
      </c>
      <c r="D1" s="92"/>
      <c r="E1" s="92"/>
    </row>
    <row r="2" spans="3:5" ht="12.75">
      <c r="C2" s="94" t="s">
        <v>98</v>
      </c>
      <c r="D2" s="94"/>
      <c r="E2" s="94"/>
    </row>
    <row r="3" spans="3:5" ht="23.25" customHeight="1">
      <c r="C3" s="95" t="s">
        <v>60</v>
      </c>
      <c r="D3" s="95"/>
      <c r="E3" s="95"/>
    </row>
    <row r="4" spans="1:5" ht="12.75">
      <c r="A4" s="10"/>
      <c r="C4" s="76"/>
      <c r="D4" s="76" t="s">
        <v>100</v>
      </c>
      <c r="E4" s="76"/>
    </row>
    <row r="5" spans="2:5" ht="20.25" customHeight="1">
      <c r="B5" s="29"/>
      <c r="C5" s="33"/>
      <c r="D5" s="33"/>
      <c r="E5" s="5" t="s">
        <v>61</v>
      </c>
    </row>
    <row r="6" spans="2:5" ht="12.75">
      <c r="B6" s="31"/>
      <c r="C6" s="31"/>
      <c r="D6" s="31"/>
      <c r="E6" s="34" t="s">
        <v>99</v>
      </c>
    </row>
    <row r="7" spans="2:4" ht="12.75">
      <c r="B7" s="31"/>
      <c r="C7" s="75"/>
      <c r="D7" s="74"/>
    </row>
    <row r="8" spans="2:4" ht="12.75">
      <c r="B8" s="31"/>
      <c r="C8" s="66" t="s">
        <v>52</v>
      </c>
      <c r="D8" s="34"/>
    </row>
    <row r="9" spans="2:5" ht="12.75">
      <c r="B9" s="31"/>
      <c r="C9" s="31"/>
      <c r="D9" s="31"/>
      <c r="E9" s="36"/>
    </row>
    <row r="10" spans="2:5" ht="12.75">
      <c r="B10" s="31"/>
      <c r="C10" s="31"/>
      <c r="D10" s="31"/>
      <c r="E10" s="34" t="s">
        <v>4</v>
      </c>
    </row>
    <row r="11" spans="1:5" s="19" customFormat="1" ht="15">
      <c r="A11" s="93" t="s">
        <v>62</v>
      </c>
      <c r="B11" s="93"/>
      <c r="C11" s="93"/>
      <c r="D11" s="93"/>
      <c r="E11" s="93"/>
    </row>
    <row r="12" spans="1:5" s="19" customFormat="1" ht="11.25" customHeight="1">
      <c r="A12" s="93"/>
      <c r="B12" s="93"/>
      <c r="C12" s="93"/>
      <c r="D12" s="93"/>
      <c r="E12" s="93"/>
    </row>
    <row r="13" spans="1:5" s="20" customFormat="1" ht="19.5" customHeight="1">
      <c r="A13" s="86" t="s">
        <v>131</v>
      </c>
      <c r="B13" s="86"/>
      <c r="C13" s="86"/>
      <c r="D13" s="86"/>
      <c r="E13" s="86"/>
    </row>
    <row r="14" spans="1:5" s="20" customFormat="1" ht="11.25">
      <c r="A14" s="87" t="s">
        <v>57</v>
      </c>
      <c r="B14" s="87"/>
      <c r="C14" s="87"/>
      <c r="D14" s="87"/>
      <c r="E14" s="87"/>
    </row>
    <row r="15" spans="1:5" s="20" customFormat="1" ht="11.25">
      <c r="A15" s="96" t="s">
        <v>130</v>
      </c>
      <c r="B15" s="96"/>
      <c r="C15" s="96"/>
      <c r="D15" s="96"/>
      <c r="E15" s="96"/>
    </row>
    <row r="16" spans="1:5" s="20" customFormat="1" ht="11.25">
      <c r="A16" s="87" t="s">
        <v>5</v>
      </c>
      <c r="B16" s="87"/>
      <c r="C16" s="87"/>
      <c r="D16" s="87"/>
      <c r="E16" s="87"/>
    </row>
    <row r="17" spans="1:5" s="20" customFormat="1" ht="12.75">
      <c r="A17" s="54" t="s">
        <v>79</v>
      </c>
      <c r="B17" s="39"/>
      <c r="C17" s="39"/>
      <c r="D17" s="39"/>
      <c r="E17" s="38"/>
    </row>
    <row r="18" spans="1:5" s="4" customFormat="1" ht="12.75">
      <c r="A18" s="84" t="s">
        <v>97</v>
      </c>
      <c r="B18" s="84"/>
      <c r="C18" s="84"/>
      <c r="D18" s="84"/>
      <c r="E18" s="84"/>
    </row>
    <row r="19" spans="1:5" s="4" customFormat="1" ht="18" customHeight="1">
      <c r="A19" s="85" t="s">
        <v>134</v>
      </c>
      <c r="B19" s="86"/>
      <c r="C19" s="86"/>
      <c r="D19" s="86"/>
      <c r="E19" s="86"/>
    </row>
    <row r="20" spans="1:5" s="4" customFormat="1" ht="11.25">
      <c r="A20" s="87" t="s">
        <v>58</v>
      </c>
      <c r="B20" s="87"/>
      <c r="C20" s="87"/>
      <c r="D20" s="87"/>
      <c r="E20" s="87"/>
    </row>
    <row r="21" spans="1:5" s="4" customFormat="1" ht="11.25">
      <c r="A21" s="55"/>
      <c r="B21" s="28"/>
      <c r="C21" s="28"/>
      <c r="D21" s="28"/>
      <c r="E21" s="35"/>
    </row>
    <row r="22" spans="1:5" s="4" customFormat="1" ht="11.25">
      <c r="A22" s="87" t="s">
        <v>94</v>
      </c>
      <c r="B22" s="87"/>
      <c r="C22" s="87"/>
      <c r="D22" s="87"/>
      <c r="E22" s="87"/>
    </row>
    <row r="23" spans="1:5" ht="12.75">
      <c r="A23" s="56"/>
      <c r="B23" s="31"/>
      <c r="C23" s="31"/>
      <c r="D23" s="31"/>
      <c r="E23" s="36" t="s">
        <v>6</v>
      </c>
    </row>
    <row r="24" spans="1:5" s="9" customFormat="1" ht="12.75">
      <c r="A24" s="82" t="s">
        <v>80</v>
      </c>
      <c r="B24" s="88" t="s">
        <v>7</v>
      </c>
      <c r="C24" s="90" t="s">
        <v>8</v>
      </c>
      <c r="D24" s="91"/>
      <c r="E24" s="88" t="s">
        <v>9</v>
      </c>
    </row>
    <row r="25" spans="1:5" s="9" customFormat="1" ht="12.75">
      <c r="A25" s="83"/>
      <c r="B25" s="89"/>
      <c r="C25" s="79" t="s">
        <v>101</v>
      </c>
      <c r="D25" s="79" t="s">
        <v>102</v>
      </c>
      <c r="E25" s="89"/>
    </row>
    <row r="26" spans="1:5" s="4" customFormat="1" ht="12" customHeight="1">
      <c r="A26" s="57">
        <v>1</v>
      </c>
      <c r="B26" s="42">
        <v>2</v>
      </c>
      <c r="C26" s="42">
        <v>3</v>
      </c>
      <c r="D26" s="42">
        <v>4</v>
      </c>
      <c r="E26" s="42">
        <v>5</v>
      </c>
    </row>
    <row r="27" spans="1:5" s="8" customFormat="1" ht="12" customHeight="1">
      <c r="A27" s="58" t="s">
        <v>10</v>
      </c>
      <c r="B27" s="22" t="s">
        <v>11</v>
      </c>
      <c r="C27" s="45">
        <f>C37</f>
        <v>22535100</v>
      </c>
      <c r="D27" s="45">
        <f>D37</f>
        <v>5716700</v>
      </c>
      <c r="E27" s="46">
        <f>SUM(C27:D27)</f>
        <v>28251800</v>
      </c>
    </row>
    <row r="28" spans="1:5" ht="12" customHeight="1">
      <c r="A28" s="24" t="s">
        <v>12</v>
      </c>
      <c r="B28" s="15" t="s">
        <v>11</v>
      </c>
      <c r="C28" s="47">
        <f>C27</f>
        <v>22535100</v>
      </c>
      <c r="D28" s="47" t="s">
        <v>11</v>
      </c>
      <c r="E28" s="46">
        <f aca="true" t="shared" si="0" ref="E28:E91">SUM(C28:D28)</f>
        <v>22535100</v>
      </c>
    </row>
    <row r="29" spans="1:5" ht="12" customHeight="1">
      <c r="A29" s="24" t="s">
        <v>13</v>
      </c>
      <c r="B29" s="15" t="s">
        <v>11</v>
      </c>
      <c r="C29" s="47" t="s">
        <v>11</v>
      </c>
      <c r="D29" s="47">
        <f>D30</f>
        <v>5716700</v>
      </c>
      <c r="E29" s="46">
        <f t="shared" si="0"/>
        <v>5716700</v>
      </c>
    </row>
    <row r="30" spans="1:5" ht="24.75">
      <c r="A30" s="23" t="s">
        <v>103</v>
      </c>
      <c r="B30" s="41">
        <v>25010000</v>
      </c>
      <c r="C30" s="47" t="s">
        <v>11</v>
      </c>
      <c r="D30" s="48">
        <f>D31</f>
        <v>5716700</v>
      </c>
      <c r="E30" s="46">
        <f t="shared" si="0"/>
        <v>5716700</v>
      </c>
    </row>
    <row r="31" spans="1:5" ht="24">
      <c r="A31" s="24" t="s">
        <v>59</v>
      </c>
      <c r="B31" s="40">
        <v>25010100</v>
      </c>
      <c r="C31" s="47" t="s">
        <v>11</v>
      </c>
      <c r="D31" s="49">
        <f>D27</f>
        <v>5716700</v>
      </c>
      <c r="E31" s="46">
        <f t="shared" si="0"/>
        <v>5716700</v>
      </c>
    </row>
    <row r="32" spans="1:5" ht="13.5" customHeight="1">
      <c r="A32" s="23" t="s">
        <v>104</v>
      </c>
      <c r="B32" s="41">
        <v>25020000</v>
      </c>
      <c r="C32" s="47" t="s">
        <v>11</v>
      </c>
      <c r="D32" s="49"/>
      <c r="E32" s="46">
        <f t="shared" si="0"/>
        <v>0</v>
      </c>
    </row>
    <row r="33" spans="1:5" ht="13.5" customHeight="1">
      <c r="A33" s="23" t="s">
        <v>105</v>
      </c>
      <c r="B33" s="40"/>
      <c r="C33" s="47" t="s">
        <v>11</v>
      </c>
      <c r="D33" s="49"/>
      <c r="E33" s="46">
        <f t="shared" si="0"/>
        <v>0</v>
      </c>
    </row>
    <row r="34" spans="1:5" ht="13.5" customHeight="1">
      <c r="A34" s="23" t="s">
        <v>106</v>
      </c>
      <c r="B34" s="40"/>
      <c r="C34" s="47" t="s">
        <v>11</v>
      </c>
      <c r="D34" s="49"/>
      <c r="E34" s="46">
        <f t="shared" si="0"/>
        <v>0</v>
      </c>
    </row>
    <row r="35" spans="1:5" ht="13.5" customHeight="1">
      <c r="A35" s="23" t="s">
        <v>107</v>
      </c>
      <c r="B35" s="40"/>
      <c r="C35" s="47" t="s">
        <v>11</v>
      </c>
      <c r="D35" s="49"/>
      <c r="E35" s="46">
        <f t="shared" si="0"/>
        <v>0</v>
      </c>
    </row>
    <row r="36" spans="1:5" ht="13.5" customHeight="1">
      <c r="A36" s="23" t="s">
        <v>108</v>
      </c>
      <c r="B36" s="25"/>
      <c r="C36" s="47" t="s">
        <v>11</v>
      </c>
      <c r="D36" s="49"/>
      <c r="E36" s="46">
        <f t="shared" si="0"/>
        <v>0</v>
      </c>
    </row>
    <row r="37" spans="1:5" s="8" customFormat="1" ht="13.5" customHeight="1">
      <c r="A37" s="58" t="s">
        <v>14</v>
      </c>
      <c r="B37" s="22" t="s">
        <v>11</v>
      </c>
      <c r="C37" s="46">
        <f>C38+C71+C91+C96</f>
        <v>22535100</v>
      </c>
      <c r="D37" s="46">
        <f>D38+D71+D91+D96</f>
        <v>5716700</v>
      </c>
      <c r="E37" s="46">
        <f t="shared" si="0"/>
        <v>28251800</v>
      </c>
    </row>
    <row r="38" spans="1:5" s="3" customFormat="1" ht="13.5" customHeight="1">
      <c r="A38" s="58" t="s">
        <v>15</v>
      </c>
      <c r="B38" s="22">
        <v>2000</v>
      </c>
      <c r="C38" s="46">
        <f>C39+C42+C43+C59+C62+C66+C70</f>
        <v>22535100</v>
      </c>
      <c r="D38" s="46">
        <f>D39+D42+D43+D59+D62+D66+D70</f>
        <v>5107100</v>
      </c>
      <c r="E38" s="46">
        <f t="shared" si="0"/>
        <v>27642200</v>
      </c>
    </row>
    <row r="39" spans="1:5" s="21" customFormat="1" ht="13.5" customHeight="1">
      <c r="A39" s="60" t="s">
        <v>63</v>
      </c>
      <c r="B39" s="51">
        <v>2110</v>
      </c>
      <c r="C39" s="48">
        <f>SUM(C40:C41)</f>
        <v>15363100</v>
      </c>
      <c r="D39" s="48">
        <f>SUM(D40:D41)</f>
        <v>872400</v>
      </c>
      <c r="E39" s="46">
        <f t="shared" si="0"/>
        <v>16235500</v>
      </c>
    </row>
    <row r="40" spans="1:5" ht="13.5" customHeight="1">
      <c r="A40" s="27" t="s">
        <v>16</v>
      </c>
      <c r="B40" s="26">
        <v>2111</v>
      </c>
      <c r="C40" s="50">
        <v>15363100</v>
      </c>
      <c r="D40" s="50">
        <v>872400</v>
      </c>
      <c r="E40" s="46">
        <f t="shared" si="0"/>
        <v>16235500</v>
      </c>
    </row>
    <row r="41" spans="1:5" ht="13.5" customHeight="1">
      <c r="A41" s="27" t="s">
        <v>129</v>
      </c>
      <c r="B41" s="26">
        <v>2112</v>
      </c>
      <c r="C41" s="50"/>
      <c r="D41" s="50"/>
      <c r="E41" s="46">
        <f t="shared" si="0"/>
        <v>0</v>
      </c>
    </row>
    <row r="42" spans="1:5" s="21" customFormat="1" ht="13.5" customHeight="1">
      <c r="A42" s="60" t="s">
        <v>64</v>
      </c>
      <c r="B42" s="51">
        <v>2120</v>
      </c>
      <c r="C42" s="52">
        <v>5578000</v>
      </c>
      <c r="D42" s="52">
        <v>302700</v>
      </c>
      <c r="E42" s="46">
        <f t="shared" si="0"/>
        <v>5880700</v>
      </c>
    </row>
    <row r="43" spans="1:5" s="21" customFormat="1" ht="13.5" customHeight="1">
      <c r="A43" s="60" t="s">
        <v>65</v>
      </c>
      <c r="B43" s="51">
        <v>2200</v>
      </c>
      <c r="C43" s="48">
        <f>SUM(C44:C50,C56)</f>
        <v>1585000</v>
      </c>
      <c r="D43" s="48">
        <f>SUM(D44:D50,D56)</f>
        <v>3159200</v>
      </c>
      <c r="E43" s="46">
        <f t="shared" si="0"/>
        <v>4744200</v>
      </c>
    </row>
    <row r="44" spans="1:5" ht="13.5" customHeight="1">
      <c r="A44" s="16" t="s">
        <v>66</v>
      </c>
      <c r="B44" s="15">
        <v>2210</v>
      </c>
      <c r="C44" s="49">
        <v>454000</v>
      </c>
      <c r="D44" s="49">
        <v>1122000</v>
      </c>
      <c r="E44" s="46">
        <f t="shared" si="0"/>
        <v>1576000</v>
      </c>
    </row>
    <row r="45" spans="1:5" ht="13.5" customHeight="1">
      <c r="A45" s="16" t="s">
        <v>17</v>
      </c>
      <c r="B45" s="15">
        <v>2220</v>
      </c>
      <c r="C45" s="49"/>
      <c r="D45" s="49"/>
      <c r="E45" s="46">
        <f t="shared" si="0"/>
        <v>0</v>
      </c>
    </row>
    <row r="46" spans="1:5" ht="13.5" customHeight="1">
      <c r="A46" s="16" t="s">
        <v>18</v>
      </c>
      <c r="B46" s="15">
        <v>2230</v>
      </c>
      <c r="C46" s="49"/>
      <c r="D46" s="49"/>
      <c r="E46" s="46">
        <f t="shared" si="0"/>
        <v>0</v>
      </c>
    </row>
    <row r="47" spans="1:5" ht="13.5" customHeight="1">
      <c r="A47" s="16" t="s">
        <v>51</v>
      </c>
      <c r="B47" s="15">
        <v>2240</v>
      </c>
      <c r="C47" s="49">
        <v>384000</v>
      </c>
      <c r="D47" s="49">
        <v>1204800</v>
      </c>
      <c r="E47" s="46">
        <f t="shared" si="0"/>
        <v>1588800</v>
      </c>
    </row>
    <row r="48" spans="1:5" s="21" customFormat="1" ht="13.5" customHeight="1">
      <c r="A48" s="16" t="s">
        <v>81</v>
      </c>
      <c r="B48" s="15">
        <v>2250</v>
      </c>
      <c r="C48" s="49">
        <v>51000</v>
      </c>
      <c r="D48" s="49">
        <v>28400</v>
      </c>
      <c r="E48" s="46">
        <f t="shared" si="0"/>
        <v>79400</v>
      </c>
    </row>
    <row r="49" spans="1:5" s="21" customFormat="1" ht="13.5" customHeight="1">
      <c r="A49" s="16" t="s">
        <v>82</v>
      </c>
      <c r="B49" s="15">
        <v>2260</v>
      </c>
      <c r="C49" s="49"/>
      <c r="D49" s="49"/>
      <c r="E49" s="46">
        <f t="shared" si="0"/>
        <v>0</v>
      </c>
    </row>
    <row r="50" spans="1:5" s="21" customFormat="1" ht="13.5" customHeight="1">
      <c r="A50" s="16" t="s">
        <v>19</v>
      </c>
      <c r="B50" s="15">
        <v>2270</v>
      </c>
      <c r="C50" s="47">
        <f>SUM(C51:C55)</f>
        <v>696000</v>
      </c>
      <c r="D50" s="47">
        <f>SUM(D51:D55)</f>
        <v>804000</v>
      </c>
      <c r="E50" s="46">
        <f t="shared" si="0"/>
        <v>1500000</v>
      </c>
    </row>
    <row r="51" spans="1:5" ht="13.5" customHeight="1">
      <c r="A51" s="27" t="s">
        <v>20</v>
      </c>
      <c r="B51" s="26">
        <v>2271</v>
      </c>
      <c r="C51" s="50">
        <v>314000</v>
      </c>
      <c r="D51" s="50">
        <v>499200</v>
      </c>
      <c r="E51" s="46">
        <f t="shared" si="0"/>
        <v>813200</v>
      </c>
    </row>
    <row r="52" spans="1:5" ht="13.5" customHeight="1">
      <c r="A52" s="27" t="s">
        <v>21</v>
      </c>
      <c r="B52" s="26">
        <v>2272</v>
      </c>
      <c r="C52" s="50">
        <v>24000</v>
      </c>
      <c r="D52" s="50">
        <v>14400</v>
      </c>
      <c r="E52" s="46">
        <f t="shared" si="0"/>
        <v>38400</v>
      </c>
    </row>
    <row r="53" spans="1:5" ht="13.5" customHeight="1">
      <c r="A53" s="27" t="s">
        <v>22</v>
      </c>
      <c r="B53" s="26">
        <v>2273</v>
      </c>
      <c r="C53" s="50">
        <v>155000</v>
      </c>
      <c r="D53" s="50">
        <v>122400</v>
      </c>
      <c r="E53" s="46">
        <f t="shared" si="0"/>
        <v>277400</v>
      </c>
    </row>
    <row r="54" spans="1:5" ht="13.5" customHeight="1">
      <c r="A54" s="27" t="s">
        <v>23</v>
      </c>
      <c r="B54" s="26">
        <v>2274</v>
      </c>
      <c r="C54" s="50">
        <v>180000</v>
      </c>
      <c r="D54" s="50">
        <v>168000</v>
      </c>
      <c r="E54" s="46">
        <f t="shared" si="0"/>
        <v>348000</v>
      </c>
    </row>
    <row r="55" spans="1:5" ht="13.5" customHeight="1">
      <c r="A55" s="27" t="s">
        <v>24</v>
      </c>
      <c r="B55" s="26">
        <v>2275</v>
      </c>
      <c r="C55" s="50">
        <v>23000</v>
      </c>
      <c r="D55" s="50"/>
      <c r="E55" s="46">
        <f t="shared" si="0"/>
        <v>23000</v>
      </c>
    </row>
    <row r="56" spans="1:5" s="21" customFormat="1" ht="25.5">
      <c r="A56" s="16" t="s">
        <v>127</v>
      </c>
      <c r="B56" s="15">
        <v>2280</v>
      </c>
      <c r="C56" s="47">
        <f>SUM(C57:C58)</f>
        <v>0</v>
      </c>
      <c r="D56" s="47">
        <f>SUM(D57:D58)</f>
        <v>0</v>
      </c>
      <c r="E56" s="46">
        <f t="shared" si="0"/>
        <v>0</v>
      </c>
    </row>
    <row r="57" spans="1:5" s="21" customFormat="1" ht="25.5">
      <c r="A57" s="27" t="s">
        <v>25</v>
      </c>
      <c r="B57" s="26">
        <v>2281</v>
      </c>
      <c r="C57" s="50"/>
      <c r="D57" s="50"/>
      <c r="E57" s="46">
        <f t="shared" si="0"/>
        <v>0</v>
      </c>
    </row>
    <row r="58" spans="1:5" s="21" customFormat="1" ht="25.5">
      <c r="A58" s="27" t="s">
        <v>26</v>
      </c>
      <c r="B58" s="26">
        <v>2282</v>
      </c>
      <c r="C58" s="50"/>
      <c r="D58" s="50"/>
      <c r="E58" s="46">
        <f t="shared" si="0"/>
        <v>0</v>
      </c>
    </row>
    <row r="59" spans="1:5" s="3" customFormat="1" ht="13.5" customHeight="1">
      <c r="A59" s="60" t="s">
        <v>67</v>
      </c>
      <c r="B59" s="51">
        <v>2400</v>
      </c>
      <c r="C59" s="48">
        <f>SUM(C60:C61)</f>
        <v>0</v>
      </c>
      <c r="D59" s="48">
        <f>SUM(D60:D61)</f>
        <v>0</v>
      </c>
      <c r="E59" s="46">
        <f t="shared" si="0"/>
        <v>0</v>
      </c>
    </row>
    <row r="60" spans="1:5" s="3" customFormat="1" ht="13.5" customHeight="1">
      <c r="A60" s="16" t="s">
        <v>68</v>
      </c>
      <c r="B60" s="15">
        <v>2410</v>
      </c>
      <c r="C60" s="49"/>
      <c r="D60" s="49"/>
      <c r="E60" s="46">
        <f t="shared" si="0"/>
        <v>0</v>
      </c>
    </row>
    <row r="61" spans="1:5" s="3" customFormat="1" ht="13.5" customHeight="1">
      <c r="A61" s="16" t="s">
        <v>69</v>
      </c>
      <c r="B61" s="15">
        <v>2420</v>
      </c>
      <c r="C61" s="49"/>
      <c r="D61" s="49"/>
      <c r="E61" s="46">
        <f t="shared" si="0"/>
        <v>0</v>
      </c>
    </row>
    <row r="62" spans="1:5" s="3" customFormat="1" ht="13.5" customHeight="1">
      <c r="A62" s="60" t="s">
        <v>70</v>
      </c>
      <c r="B62" s="51">
        <v>2600</v>
      </c>
      <c r="C62" s="48">
        <f>SUM(C63:C65)</f>
        <v>0</v>
      </c>
      <c r="D62" s="48">
        <f>SUM(D63:D65)</f>
        <v>0</v>
      </c>
      <c r="E62" s="46">
        <f t="shared" si="0"/>
        <v>0</v>
      </c>
    </row>
    <row r="63" spans="1:5" s="21" customFormat="1" ht="25.5">
      <c r="A63" s="16" t="s">
        <v>83</v>
      </c>
      <c r="B63" s="15">
        <v>2610</v>
      </c>
      <c r="C63" s="49"/>
      <c r="D63" s="49"/>
      <c r="E63" s="46">
        <f t="shared" si="0"/>
        <v>0</v>
      </c>
    </row>
    <row r="64" spans="1:5" s="21" customFormat="1" ht="25.5">
      <c r="A64" s="16" t="s">
        <v>84</v>
      </c>
      <c r="B64" s="15">
        <v>2620</v>
      </c>
      <c r="C64" s="49"/>
      <c r="D64" s="49"/>
      <c r="E64" s="46">
        <f t="shared" si="0"/>
        <v>0</v>
      </c>
    </row>
    <row r="65" spans="1:5" s="21" customFormat="1" ht="25.5">
      <c r="A65" s="16" t="s">
        <v>85</v>
      </c>
      <c r="B65" s="15">
        <v>2630</v>
      </c>
      <c r="C65" s="49"/>
      <c r="D65" s="49"/>
      <c r="E65" s="46">
        <f t="shared" si="0"/>
        <v>0</v>
      </c>
    </row>
    <row r="66" spans="1:5" s="21" customFormat="1" ht="13.5" customHeight="1">
      <c r="A66" s="60" t="s">
        <v>71</v>
      </c>
      <c r="B66" s="51">
        <v>2700</v>
      </c>
      <c r="C66" s="48">
        <f>SUM(C67:C69)</f>
        <v>0</v>
      </c>
      <c r="D66" s="48">
        <f>SUM(D67:D69)</f>
        <v>0</v>
      </c>
      <c r="E66" s="46">
        <f t="shared" si="0"/>
        <v>0</v>
      </c>
    </row>
    <row r="67" spans="1:5" ht="13.5" customHeight="1">
      <c r="A67" s="16" t="s">
        <v>27</v>
      </c>
      <c r="B67" s="15">
        <v>2710</v>
      </c>
      <c r="C67" s="49"/>
      <c r="D67" s="49"/>
      <c r="E67" s="46">
        <f t="shared" si="0"/>
        <v>0</v>
      </c>
    </row>
    <row r="68" spans="1:5" ht="13.5" customHeight="1">
      <c r="A68" s="16" t="s">
        <v>28</v>
      </c>
      <c r="B68" s="15">
        <v>2720</v>
      </c>
      <c r="C68" s="49"/>
      <c r="D68" s="49"/>
      <c r="E68" s="46">
        <f t="shared" si="0"/>
        <v>0</v>
      </c>
    </row>
    <row r="69" spans="1:5" ht="13.5" customHeight="1">
      <c r="A69" s="16" t="s">
        <v>128</v>
      </c>
      <c r="B69" s="15">
        <v>2730</v>
      </c>
      <c r="C69" s="49"/>
      <c r="D69" s="49"/>
      <c r="E69" s="46">
        <f t="shared" si="0"/>
        <v>0</v>
      </c>
    </row>
    <row r="70" spans="1:5" s="21" customFormat="1" ht="13.5" customHeight="1">
      <c r="A70" s="60" t="s">
        <v>109</v>
      </c>
      <c r="B70" s="51">
        <v>2800</v>
      </c>
      <c r="C70" s="52">
        <v>9000</v>
      </c>
      <c r="D70" s="52">
        <v>772800</v>
      </c>
      <c r="E70" s="46">
        <f t="shared" si="0"/>
        <v>781800</v>
      </c>
    </row>
    <row r="71" spans="1:5" s="3" customFormat="1" ht="13.5" customHeight="1">
      <c r="A71" s="58" t="s">
        <v>29</v>
      </c>
      <c r="B71" s="22">
        <v>3000</v>
      </c>
      <c r="C71" s="46">
        <f>C72+C86</f>
        <v>0</v>
      </c>
      <c r="D71" s="46">
        <f>D72+D86</f>
        <v>609600</v>
      </c>
      <c r="E71" s="46">
        <f t="shared" si="0"/>
        <v>609600</v>
      </c>
    </row>
    <row r="72" spans="1:5" s="3" customFormat="1" ht="13.5" customHeight="1">
      <c r="A72" s="59" t="s">
        <v>30</v>
      </c>
      <c r="B72" s="22">
        <v>3100</v>
      </c>
      <c r="C72" s="46">
        <f>C73+C74+C77+C80+C84+C85</f>
        <v>0</v>
      </c>
      <c r="D72" s="46">
        <f>D73+D74+D77+D80+D84+D85</f>
        <v>609600</v>
      </c>
      <c r="E72" s="46">
        <f t="shared" si="0"/>
        <v>609600</v>
      </c>
    </row>
    <row r="73" spans="1:5" s="21" customFormat="1" ht="25.5">
      <c r="A73" s="16" t="s">
        <v>31</v>
      </c>
      <c r="B73" s="15">
        <v>3110</v>
      </c>
      <c r="C73" s="49"/>
      <c r="D73" s="49"/>
      <c r="E73" s="46">
        <f t="shared" si="0"/>
        <v>0</v>
      </c>
    </row>
    <row r="74" spans="1:5" s="21" customFormat="1" ht="13.5" customHeight="1">
      <c r="A74" s="16" t="s">
        <v>32</v>
      </c>
      <c r="B74" s="15">
        <v>3120</v>
      </c>
      <c r="C74" s="47">
        <f>SUM(C75:C76)</f>
        <v>0</v>
      </c>
      <c r="D74" s="47">
        <f>SUM(D75:D76)</f>
        <v>0</v>
      </c>
      <c r="E74" s="46">
        <f t="shared" si="0"/>
        <v>0</v>
      </c>
    </row>
    <row r="75" spans="1:5" ht="13.5" customHeight="1">
      <c r="A75" s="27" t="s">
        <v>73</v>
      </c>
      <c r="B75" s="26">
        <v>3121</v>
      </c>
      <c r="C75" s="50"/>
      <c r="D75" s="50"/>
      <c r="E75" s="46">
        <f t="shared" si="0"/>
        <v>0</v>
      </c>
    </row>
    <row r="76" spans="1:5" ht="13.5" customHeight="1">
      <c r="A76" s="27" t="s">
        <v>74</v>
      </c>
      <c r="B76" s="26">
        <v>3122</v>
      </c>
      <c r="C76" s="50"/>
      <c r="D76" s="50"/>
      <c r="E76" s="46">
        <f t="shared" si="0"/>
        <v>0</v>
      </c>
    </row>
    <row r="77" spans="1:5" s="21" customFormat="1" ht="13.5" customHeight="1">
      <c r="A77" s="16" t="s">
        <v>33</v>
      </c>
      <c r="B77" s="15">
        <v>3130</v>
      </c>
      <c r="C77" s="47">
        <f>SUM(C78:C79)</f>
        <v>0</v>
      </c>
      <c r="D77" s="47">
        <f>SUM(D78:D79)</f>
        <v>609600</v>
      </c>
      <c r="E77" s="46">
        <f t="shared" si="0"/>
        <v>609600</v>
      </c>
    </row>
    <row r="78" spans="1:5" ht="13.5" customHeight="1">
      <c r="A78" s="27" t="s">
        <v>75</v>
      </c>
      <c r="B78" s="26">
        <v>3131</v>
      </c>
      <c r="C78" s="50"/>
      <c r="D78" s="50"/>
      <c r="E78" s="46">
        <f t="shared" si="0"/>
        <v>0</v>
      </c>
    </row>
    <row r="79" spans="1:5" ht="13.5" customHeight="1">
      <c r="A79" s="27" t="s">
        <v>34</v>
      </c>
      <c r="B79" s="26">
        <v>3132</v>
      </c>
      <c r="C79" s="50"/>
      <c r="D79" s="50">
        <v>609600</v>
      </c>
      <c r="E79" s="46">
        <f t="shared" si="0"/>
        <v>609600</v>
      </c>
    </row>
    <row r="80" spans="1:5" ht="13.5" customHeight="1">
      <c r="A80" s="16" t="s">
        <v>35</v>
      </c>
      <c r="B80" s="15">
        <v>3140</v>
      </c>
      <c r="C80" s="47">
        <f>SUM(C81:C83)</f>
        <v>0</v>
      </c>
      <c r="D80" s="47">
        <f>SUM(D81:D83)</f>
        <v>0</v>
      </c>
      <c r="E80" s="46">
        <f t="shared" si="0"/>
        <v>0</v>
      </c>
    </row>
    <row r="81" spans="1:5" ht="13.5" customHeight="1">
      <c r="A81" s="27" t="s">
        <v>76</v>
      </c>
      <c r="B81" s="26">
        <v>3141</v>
      </c>
      <c r="C81" s="50"/>
      <c r="D81" s="50"/>
      <c r="E81" s="46">
        <f t="shared" si="0"/>
        <v>0</v>
      </c>
    </row>
    <row r="82" spans="1:5" ht="13.5" customHeight="1">
      <c r="A82" s="27" t="s">
        <v>77</v>
      </c>
      <c r="B82" s="26">
        <v>3142</v>
      </c>
      <c r="C82" s="50"/>
      <c r="D82" s="50"/>
      <c r="E82" s="46">
        <f t="shared" si="0"/>
        <v>0</v>
      </c>
    </row>
    <row r="83" spans="1:5" ht="13.5" customHeight="1">
      <c r="A83" s="27" t="s">
        <v>36</v>
      </c>
      <c r="B83" s="26">
        <v>3143</v>
      </c>
      <c r="C83" s="50"/>
      <c r="D83" s="50"/>
      <c r="E83" s="46">
        <f t="shared" si="0"/>
        <v>0</v>
      </c>
    </row>
    <row r="84" spans="1:5" s="3" customFormat="1" ht="13.5" customHeight="1">
      <c r="A84" s="16" t="s">
        <v>37</v>
      </c>
      <c r="B84" s="15">
        <v>3150</v>
      </c>
      <c r="C84" s="49"/>
      <c r="D84" s="49"/>
      <c r="E84" s="46">
        <f t="shared" si="0"/>
        <v>0</v>
      </c>
    </row>
    <row r="85" spans="1:5" s="3" customFormat="1" ht="13.5" customHeight="1">
      <c r="A85" s="16" t="s">
        <v>38</v>
      </c>
      <c r="B85" s="15">
        <v>3160</v>
      </c>
      <c r="C85" s="49"/>
      <c r="D85" s="49"/>
      <c r="E85" s="46">
        <f t="shared" si="0"/>
        <v>0</v>
      </c>
    </row>
    <row r="86" spans="1:5" s="3" customFormat="1" ht="13.5" customHeight="1">
      <c r="A86" s="59" t="s">
        <v>39</v>
      </c>
      <c r="B86" s="22">
        <v>3200</v>
      </c>
      <c r="C86" s="46">
        <f>SUM(C87:C90)</f>
        <v>0</v>
      </c>
      <c r="D86" s="46">
        <f>SUM(D87:D90)</f>
        <v>0</v>
      </c>
      <c r="E86" s="46">
        <f t="shared" si="0"/>
        <v>0</v>
      </c>
    </row>
    <row r="87" spans="1:5" ht="13.5" customHeight="1">
      <c r="A87" s="16" t="s">
        <v>110</v>
      </c>
      <c r="B87" s="15">
        <v>3210</v>
      </c>
      <c r="C87" s="49"/>
      <c r="D87" s="49"/>
      <c r="E87" s="46">
        <f t="shared" si="0"/>
        <v>0</v>
      </c>
    </row>
    <row r="88" spans="1:5" ht="25.5">
      <c r="A88" s="16" t="s">
        <v>40</v>
      </c>
      <c r="B88" s="15">
        <v>3220</v>
      </c>
      <c r="C88" s="49"/>
      <c r="D88" s="49"/>
      <c r="E88" s="46">
        <f t="shared" si="0"/>
        <v>0</v>
      </c>
    </row>
    <row r="89" spans="1:5" ht="25.5">
      <c r="A89" s="16" t="s">
        <v>78</v>
      </c>
      <c r="B89" s="15">
        <v>3230</v>
      </c>
      <c r="C89" s="49"/>
      <c r="D89" s="49"/>
      <c r="E89" s="46">
        <f t="shared" si="0"/>
        <v>0</v>
      </c>
    </row>
    <row r="90" spans="1:5" ht="12.75">
      <c r="A90" s="16" t="s">
        <v>41</v>
      </c>
      <c r="B90" s="15">
        <v>3240</v>
      </c>
      <c r="C90" s="49"/>
      <c r="D90" s="49"/>
      <c r="E90" s="46">
        <f t="shared" si="0"/>
        <v>0</v>
      </c>
    </row>
    <row r="91" spans="1:5" ht="12.75">
      <c r="A91" s="59" t="s">
        <v>42</v>
      </c>
      <c r="B91" s="22">
        <v>4110</v>
      </c>
      <c r="C91" s="46">
        <f>SUM(C92:C94)</f>
        <v>0</v>
      </c>
      <c r="D91" s="46">
        <f>SUM(D92:D94)</f>
        <v>0</v>
      </c>
      <c r="E91" s="46">
        <f t="shared" si="0"/>
        <v>0</v>
      </c>
    </row>
    <row r="92" spans="1:5" ht="13.5" customHeight="1">
      <c r="A92" s="27" t="s">
        <v>125</v>
      </c>
      <c r="B92" s="26">
        <v>4111</v>
      </c>
      <c r="C92" s="50"/>
      <c r="D92" s="50"/>
      <c r="E92" s="46">
        <f>SUM(C92:D92)</f>
        <v>0</v>
      </c>
    </row>
    <row r="93" spans="1:5" ht="13.5" customHeight="1">
      <c r="A93" s="27" t="s">
        <v>43</v>
      </c>
      <c r="B93" s="26">
        <v>4112</v>
      </c>
      <c r="C93" s="50"/>
      <c r="D93" s="50"/>
      <c r="E93" s="46">
        <f>SUM(C93:D93)</f>
        <v>0</v>
      </c>
    </row>
    <row r="94" spans="1:5" ht="13.5" customHeight="1">
      <c r="A94" s="27" t="s">
        <v>44</v>
      </c>
      <c r="B94" s="26">
        <v>4113</v>
      </c>
      <c r="C94" s="50"/>
      <c r="D94" s="50"/>
      <c r="E94" s="46">
        <f>SUM(C94:D94)</f>
        <v>0</v>
      </c>
    </row>
    <row r="95" spans="1:5" ht="13.5" customHeight="1">
      <c r="A95" s="59" t="s">
        <v>126</v>
      </c>
      <c r="B95" s="22">
        <v>4210</v>
      </c>
      <c r="C95" s="50"/>
      <c r="D95" s="50"/>
      <c r="E95" s="46">
        <f>SUM(C95:D95)</f>
        <v>0</v>
      </c>
    </row>
    <row r="96" spans="1:5" s="3" customFormat="1" ht="13.5" customHeight="1">
      <c r="A96" s="77" t="s">
        <v>72</v>
      </c>
      <c r="B96" s="78">
        <v>9000</v>
      </c>
      <c r="C96" s="61"/>
      <c r="D96" s="61"/>
      <c r="E96" s="46">
        <f>SUM(C96:D96)</f>
        <v>0</v>
      </c>
    </row>
    <row r="97" spans="1:5" s="3" customFormat="1" ht="12.75">
      <c r="A97" s="62"/>
      <c r="B97" s="63"/>
      <c r="C97" s="64"/>
      <c r="D97" s="64"/>
      <c r="E97" s="65"/>
    </row>
    <row r="98" spans="1:2" s="3" customFormat="1" ht="12.75">
      <c r="A98" s="10"/>
      <c r="B98" s="11"/>
    </row>
    <row r="99" spans="1:4" s="3" customFormat="1" ht="12.75">
      <c r="A99" s="80" t="s">
        <v>50</v>
      </c>
      <c r="B99" s="11"/>
      <c r="C99" s="3" t="s">
        <v>54</v>
      </c>
      <c r="D99" s="3" t="s">
        <v>137</v>
      </c>
    </row>
    <row r="100" spans="1:4" s="3" customFormat="1" ht="12.75">
      <c r="A100" s="80"/>
      <c r="B100" s="11"/>
      <c r="C100" s="2" t="s">
        <v>55</v>
      </c>
      <c r="D100" s="2"/>
    </row>
    <row r="101" spans="1:2" s="3" customFormat="1" ht="12.75">
      <c r="A101" s="80"/>
      <c r="B101" s="11"/>
    </row>
    <row r="102" spans="1:5" s="3" customFormat="1" ht="12.75">
      <c r="A102" s="80"/>
      <c r="B102" s="11"/>
      <c r="E102" s="7"/>
    </row>
    <row r="103" spans="1:4" ht="25.5">
      <c r="A103" s="80" t="s">
        <v>86</v>
      </c>
      <c r="C103" s="2" t="s">
        <v>54</v>
      </c>
      <c r="D103" s="2" t="s">
        <v>133</v>
      </c>
    </row>
    <row r="104" ht="12.75">
      <c r="C104" s="2" t="s">
        <v>55</v>
      </c>
    </row>
    <row r="105" ht="12.75">
      <c r="A105" s="53" t="s">
        <v>135</v>
      </c>
    </row>
    <row r="106" ht="12.75">
      <c r="A106" s="53" t="s">
        <v>52</v>
      </c>
    </row>
    <row r="108" ht="12.75">
      <c r="A108" s="53" t="s">
        <v>53</v>
      </c>
    </row>
  </sheetData>
  <sheetProtection password="CF76" sheet="1" objects="1" scenarios="1"/>
  <mergeCells count="17">
    <mergeCell ref="A16:E16"/>
    <mergeCell ref="C1:E1"/>
    <mergeCell ref="A11:E11"/>
    <mergeCell ref="A13:E13"/>
    <mergeCell ref="C2:E2"/>
    <mergeCell ref="A12:E12"/>
    <mergeCell ref="A14:E14"/>
    <mergeCell ref="C3:E3"/>
    <mergeCell ref="A15:E15"/>
    <mergeCell ref="A24:A25"/>
    <mergeCell ref="A18:E18"/>
    <mergeCell ref="A19:E19"/>
    <mergeCell ref="A20:E20"/>
    <mergeCell ref="A22:E22"/>
    <mergeCell ref="B24:B25"/>
    <mergeCell ref="C24:D24"/>
    <mergeCell ref="E24:E25"/>
  </mergeCells>
  <printOptions horizontalCentered="1"/>
  <pageMargins left="0.42" right="0.1968503937007874" top="0.25" bottom="0.31496062992125984" header="0.2362204724409449" footer="0.1968503937007874"/>
  <pageSetup horizontalDpi="300" verticalDpi="300" orientation="portrait" paperSize="9" scale="9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S48"/>
  <sheetViews>
    <sheetView showZeros="0" tabSelected="1" view="pageBreakPreview" zoomScale="85" zoomScaleSheetLayoutView="85" workbookViewId="0" topLeftCell="A10">
      <selection activeCell="F4" sqref="F4"/>
    </sheetView>
  </sheetViews>
  <sheetFormatPr defaultColWidth="9.00390625" defaultRowHeight="12.75"/>
  <cols>
    <col min="1" max="1" width="42.75390625" style="2" customWidth="1"/>
    <col min="2" max="2" width="9.25390625" style="2" bestFit="1" customWidth="1"/>
    <col min="3" max="3" width="11.25390625" style="2" bestFit="1" customWidth="1"/>
    <col min="4" max="5" width="11.00390625" style="2" bestFit="1" customWidth="1"/>
    <col min="6" max="6" width="10.75390625" style="2" customWidth="1"/>
    <col min="7" max="7" width="11.00390625" style="2" bestFit="1" customWidth="1"/>
    <col min="8" max="8" width="11.375" style="2" customWidth="1"/>
    <col min="9" max="9" width="11.125" style="2" customWidth="1"/>
    <col min="10" max="11" width="11.00390625" style="2" customWidth="1"/>
    <col min="12" max="12" width="10.875" style="2" customWidth="1"/>
    <col min="13" max="13" width="12.00390625" style="2" customWidth="1"/>
    <col min="14" max="14" width="10.75390625" style="2" customWidth="1"/>
    <col min="15" max="15" width="13.375" style="2" customWidth="1"/>
    <col min="16" max="16384" width="9.125" style="2" customWidth="1"/>
  </cols>
  <sheetData>
    <row r="1" spans="1:15" ht="56.25" customHeight="1">
      <c r="A1" s="12"/>
      <c r="K1" s="97" t="s">
        <v>139</v>
      </c>
      <c r="L1" s="97"/>
      <c r="M1" s="97"/>
      <c r="N1" s="97"/>
      <c r="O1" s="97"/>
    </row>
    <row r="2" spans="1:15" ht="12" customHeight="1">
      <c r="A2" s="1"/>
      <c r="M2" s="94" t="s">
        <v>0</v>
      </c>
      <c r="N2" s="94"/>
      <c r="O2" s="94"/>
    </row>
    <row r="3" spans="1:15" ht="26.25" customHeight="1">
      <c r="A3" s="1"/>
      <c r="L3" s="98" t="s">
        <v>60</v>
      </c>
      <c r="M3" s="98"/>
      <c r="N3" s="98"/>
      <c r="O3" s="98"/>
    </row>
    <row r="4" spans="1:15" ht="15.75">
      <c r="A4" s="1"/>
      <c r="L4" s="99" t="s">
        <v>1</v>
      </c>
      <c r="M4" s="99"/>
      <c r="N4" s="99"/>
      <c r="O4" s="99"/>
    </row>
    <row r="5" spans="12:15" ht="15.75">
      <c r="L5" s="33"/>
      <c r="M5" s="33"/>
      <c r="N5" s="31"/>
      <c r="O5" s="43" t="s">
        <v>61</v>
      </c>
    </row>
    <row r="6" spans="12:15" ht="12.75">
      <c r="L6" s="31"/>
      <c r="M6" s="31"/>
      <c r="N6" s="31"/>
      <c r="O6" s="34" t="s">
        <v>2</v>
      </c>
    </row>
    <row r="7" spans="12:15" ht="12.75">
      <c r="L7" s="29"/>
      <c r="M7" s="29"/>
      <c r="N7" s="29"/>
      <c r="O7" s="35"/>
    </row>
    <row r="8" spans="11:19" ht="12.75">
      <c r="K8" s="6"/>
      <c r="L8" s="29"/>
      <c r="M8" s="29"/>
      <c r="N8" s="29"/>
      <c r="O8" s="34" t="s">
        <v>3</v>
      </c>
      <c r="S8" s="7"/>
    </row>
    <row r="9" spans="11:15" ht="12.75">
      <c r="K9" s="6"/>
      <c r="L9" s="29"/>
      <c r="M9" s="29"/>
      <c r="N9" s="29"/>
      <c r="O9" s="36"/>
    </row>
    <row r="10" spans="11:15" ht="12.75">
      <c r="K10" s="6"/>
      <c r="L10" s="29"/>
      <c r="M10" s="29"/>
      <c r="N10" s="29"/>
      <c r="O10" s="34" t="s">
        <v>4</v>
      </c>
    </row>
    <row r="11" spans="1:15" ht="15.75" customHeight="1">
      <c r="A11" s="100" t="s">
        <v>45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15.75" customHeight="1">
      <c r="A12" s="101" t="s">
        <v>87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22.5" customHeight="1">
      <c r="A13" s="86" t="s">
        <v>131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15" customHeight="1">
      <c r="A14" s="87" t="s">
        <v>57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5" customHeight="1">
      <c r="A15" s="103" t="s">
        <v>130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15" customHeight="1">
      <c r="A16" s="87" t="s">
        <v>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s="31" customFormat="1" ht="15" customHeight="1">
      <c r="A17" s="29" t="s">
        <v>96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2" customFormat="1" ht="15" customHeight="1">
      <c r="A18" s="104" t="s">
        <v>124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30"/>
      <c r="M18" s="30"/>
      <c r="N18" s="30"/>
      <c r="O18" s="30"/>
    </row>
    <row r="19" spans="1:15" s="32" customFormat="1" ht="19.5" customHeight="1">
      <c r="A19" s="85" t="s">
        <v>134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32" customFormat="1" ht="15" customHeight="1">
      <c r="A20" s="87" t="s">
        <v>58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s="32" customFormat="1" ht="1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s="32" customFormat="1" ht="15" customHeight="1">
      <c r="A22" s="87" t="s">
        <v>95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="32" customFormat="1" ht="12.75">
      <c r="O23" s="32" t="s">
        <v>6</v>
      </c>
    </row>
    <row r="24" spans="1:15" s="9" customFormat="1" ht="12.75">
      <c r="A24" s="15" t="s">
        <v>80</v>
      </c>
      <c r="B24" s="15" t="s">
        <v>93</v>
      </c>
      <c r="C24" s="15" t="s">
        <v>111</v>
      </c>
      <c r="D24" s="15" t="s">
        <v>112</v>
      </c>
      <c r="E24" s="15" t="s">
        <v>113</v>
      </c>
      <c r="F24" s="15" t="s">
        <v>114</v>
      </c>
      <c r="G24" s="15" t="s">
        <v>115</v>
      </c>
      <c r="H24" s="15" t="s">
        <v>116</v>
      </c>
      <c r="I24" s="15" t="s">
        <v>117</v>
      </c>
      <c r="J24" s="15" t="s">
        <v>118</v>
      </c>
      <c r="K24" s="15" t="s">
        <v>119</v>
      </c>
      <c r="L24" s="15" t="s">
        <v>120</v>
      </c>
      <c r="M24" s="15" t="s">
        <v>121</v>
      </c>
      <c r="N24" s="15" t="s">
        <v>122</v>
      </c>
      <c r="O24" s="37" t="s">
        <v>123</v>
      </c>
    </row>
    <row r="25" spans="1:15" s="9" customFormat="1" ht="12.75">
      <c r="A25" s="68">
        <v>1</v>
      </c>
      <c r="B25" s="68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</row>
    <row r="26" spans="1:15" ht="16.5" customHeight="1">
      <c r="A26" s="72" t="s">
        <v>88</v>
      </c>
      <c r="B26" s="73">
        <v>2110</v>
      </c>
      <c r="C26" s="67">
        <v>1196000</v>
      </c>
      <c r="D26" s="13">
        <v>1196000</v>
      </c>
      <c r="E26" s="13">
        <v>1196000</v>
      </c>
      <c r="F26" s="13">
        <v>1196000</v>
      </c>
      <c r="G26" s="13">
        <v>1276000</v>
      </c>
      <c r="H26" s="13">
        <v>1389000</v>
      </c>
      <c r="I26" s="13">
        <v>1412000</v>
      </c>
      <c r="J26" s="13">
        <v>1412000</v>
      </c>
      <c r="K26" s="13">
        <v>1367000</v>
      </c>
      <c r="L26" s="13">
        <v>1230000</v>
      </c>
      <c r="M26" s="13">
        <v>1230000</v>
      </c>
      <c r="N26" s="13">
        <v>1263100</v>
      </c>
      <c r="O26" s="14">
        <f>SUM(C26:N26)</f>
        <v>15363100</v>
      </c>
    </row>
    <row r="27" spans="1:15" ht="16.5" customHeight="1">
      <c r="A27" s="72" t="s">
        <v>64</v>
      </c>
      <c r="B27" s="73">
        <v>2120</v>
      </c>
      <c r="C27" s="67">
        <v>434000</v>
      </c>
      <c r="D27" s="13">
        <v>434000</v>
      </c>
      <c r="E27" s="13">
        <v>434000</v>
      </c>
      <c r="F27" s="13">
        <v>434000</v>
      </c>
      <c r="G27" s="13">
        <v>463000</v>
      </c>
      <c r="H27" s="13">
        <v>504000</v>
      </c>
      <c r="I27" s="13">
        <v>513000</v>
      </c>
      <c r="J27" s="13">
        <v>513000</v>
      </c>
      <c r="K27" s="13">
        <v>496000</v>
      </c>
      <c r="L27" s="13">
        <v>447000</v>
      </c>
      <c r="M27" s="13">
        <v>447000</v>
      </c>
      <c r="N27" s="13">
        <v>459000</v>
      </c>
      <c r="O27" s="14">
        <f aca="true" t="shared" si="0" ref="O27:O34">SUM(C27:N27)</f>
        <v>5578000</v>
      </c>
    </row>
    <row r="28" spans="1:15" ht="16.5" customHeight="1">
      <c r="A28" s="72" t="s">
        <v>89</v>
      </c>
      <c r="B28" s="73">
        <v>2220</v>
      </c>
      <c r="C28" s="6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 ht="16.5" customHeight="1">
      <c r="A29" s="72" t="s">
        <v>46</v>
      </c>
      <c r="B29" s="73">
        <v>2230</v>
      </c>
      <c r="C29" s="6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f t="shared" si="0"/>
        <v>0</v>
      </c>
    </row>
    <row r="30" spans="1:15" ht="16.5" customHeight="1">
      <c r="A30" s="72" t="s">
        <v>56</v>
      </c>
      <c r="B30" s="73">
        <v>2270</v>
      </c>
      <c r="C30" s="67">
        <v>75000</v>
      </c>
      <c r="D30" s="13">
        <v>74000</v>
      </c>
      <c r="E30" s="13">
        <v>70000</v>
      </c>
      <c r="F30" s="13">
        <v>70000</v>
      </c>
      <c r="G30" s="13">
        <v>18000</v>
      </c>
      <c r="H30" s="13">
        <v>20000</v>
      </c>
      <c r="I30" s="13">
        <v>20000</v>
      </c>
      <c r="J30" s="13">
        <v>19000</v>
      </c>
      <c r="K30" s="13">
        <v>18000</v>
      </c>
      <c r="L30" s="13">
        <v>94000</v>
      </c>
      <c r="M30" s="13">
        <v>108000</v>
      </c>
      <c r="N30" s="13">
        <v>110000</v>
      </c>
      <c r="O30" s="14">
        <f t="shared" si="0"/>
        <v>696000</v>
      </c>
    </row>
    <row r="31" spans="1:15" ht="25.5">
      <c r="A31" s="72" t="s">
        <v>47</v>
      </c>
      <c r="B31" s="73">
        <v>2281</v>
      </c>
      <c r="C31" s="6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f t="shared" si="0"/>
        <v>0</v>
      </c>
    </row>
    <row r="32" spans="1:15" ht="38.25">
      <c r="A32" s="72" t="s">
        <v>90</v>
      </c>
      <c r="B32" s="73">
        <v>2282</v>
      </c>
      <c r="C32" s="6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f t="shared" si="0"/>
        <v>0</v>
      </c>
    </row>
    <row r="33" spans="1:15" ht="16.5" customHeight="1">
      <c r="A33" s="72" t="s">
        <v>71</v>
      </c>
      <c r="B33" s="73">
        <v>2700</v>
      </c>
      <c r="C33" s="6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f t="shared" si="0"/>
        <v>0</v>
      </c>
    </row>
    <row r="34" spans="1:15" ht="16.5" customHeight="1">
      <c r="A34" s="72" t="s">
        <v>48</v>
      </c>
      <c r="B34" s="73" t="s">
        <v>91</v>
      </c>
      <c r="C34" s="67">
        <v>23000</v>
      </c>
      <c r="D34" s="13">
        <v>25000</v>
      </c>
      <c r="E34" s="13">
        <v>19000</v>
      </c>
      <c r="F34" s="13">
        <v>21000</v>
      </c>
      <c r="G34" s="13">
        <v>126000</v>
      </c>
      <c r="H34" s="13">
        <v>135000</v>
      </c>
      <c r="I34" s="13">
        <v>138000</v>
      </c>
      <c r="J34" s="13">
        <v>163000</v>
      </c>
      <c r="K34" s="13">
        <v>121000</v>
      </c>
      <c r="L34" s="13">
        <v>18000</v>
      </c>
      <c r="M34" s="13">
        <v>37000</v>
      </c>
      <c r="N34" s="13">
        <v>72000</v>
      </c>
      <c r="O34" s="14">
        <f t="shared" si="0"/>
        <v>898000</v>
      </c>
    </row>
    <row r="35" spans="1:15" ht="16.5" customHeight="1">
      <c r="A35" s="81" t="s">
        <v>49</v>
      </c>
      <c r="B35" s="15"/>
      <c r="C35" s="14">
        <f>SUM(C26:C34)</f>
        <v>1728000</v>
      </c>
      <c r="D35" s="14">
        <f aca="true" t="shared" si="1" ref="D35:O35">SUM(D26:D34)</f>
        <v>1729000</v>
      </c>
      <c r="E35" s="14">
        <f t="shared" si="1"/>
        <v>1719000</v>
      </c>
      <c r="F35" s="14">
        <f t="shared" si="1"/>
        <v>1721000</v>
      </c>
      <c r="G35" s="14">
        <f t="shared" si="1"/>
        <v>1883000</v>
      </c>
      <c r="H35" s="14">
        <f t="shared" si="1"/>
        <v>2048000</v>
      </c>
      <c r="I35" s="14">
        <f t="shared" si="1"/>
        <v>2083000</v>
      </c>
      <c r="J35" s="14">
        <f t="shared" si="1"/>
        <v>2107000</v>
      </c>
      <c r="K35" s="14">
        <f t="shared" si="1"/>
        <v>2002000</v>
      </c>
      <c r="L35" s="14">
        <f t="shared" si="1"/>
        <v>1789000</v>
      </c>
      <c r="M35" s="14">
        <f t="shared" si="1"/>
        <v>1822000</v>
      </c>
      <c r="N35" s="14">
        <f t="shared" si="1"/>
        <v>1904100</v>
      </c>
      <c r="O35" s="14">
        <f t="shared" si="1"/>
        <v>22535100</v>
      </c>
    </row>
    <row r="36" spans="1:15" ht="12.75">
      <c r="A36" s="30"/>
      <c r="B36" s="3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ht="12.75">
      <c r="A37" s="69"/>
    </row>
    <row r="38" spans="1:15" s="3" customFormat="1" ht="12" customHeight="1">
      <c r="A38" s="10" t="s">
        <v>132</v>
      </c>
      <c r="B38" s="11"/>
      <c r="I38" s="86" t="s">
        <v>137</v>
      </c>
      <c r="J38" s="86"/>
      <c r="K38" s="86"/>
      <c r="O38" s="5"/>
    </row>
    <row r="39" spans="1:15" s="3" customFormat="1" ht="12" customHeight="1">
      <c r="A39" s="10"/>
      <c r="B39" s="11"/>
      <c r="I39" s="2" t="s">
        <v>55</v>
      </c>
      <c r="J39" s="2"/>
      <c r="O39" s="5"/>
    </row>
    <row r="40" spans="1:11" ht="12" customHeight="1">
      <c r="A40" s="10"/>
      <c r="I40" s="3"/>
      <c r="J40" s="3"/>
      <c r="K40" s="3"/>
    </row>
    <row r="41" spans="1:11" ht="12" customHeight="1">
      <c r="A41" s="10"/>
      <c r="I41" s="3"/>
      <c r="J41" s="3"/>
      <c r="K41" s="7"/>
    </row>
    <row r="42" spans="1:11" ht="26.25" customHeight="1">
      <c r="A42" s="10" t="s">
        <v>136</v>
      </c>
      <c r="I42" s="86" t="s">
        <v>133</v>
      </c>
      <c r="J42" s="86"/>
      <c r="K42" s="86"/>
    </row>
    <row r="43" ht="12" customHeight="1">
      <c r="I43" s="2" t="s">
        <v>55</v>
      </c>
    </row>
    <row r="44" ht="12" customHeight="1"/>
    <row r="45" ht="12.75">
      <c r="A45" s="2" t="s">
        <v>53</v>
      </c>
    </row>
    <row r="48" s="71" customFormat="1" ht="10.5">
      <c r="A48" s="70" t="s">
        <v>92</v>
      </c>
    </row>
  </sheetData>
  <sheetProtection password="CF76" sheet="1" objects="1" scenarios="1"/>
  <mergeCells count="17">
    <mergeCell ref="A21:O21"/>
    <mergeCell ref="A22:O22"/>
    <mergeCell ref="I38:K38"/>
    <mergeCell ref="A15:O15"/>
    <mergeCell ref="A16:O16"/>
    <mergeCell ref="A18:K18"/>
    <mergeCell ref="A19:O19"/>
    <mergeCell ref="I42:K42"/>
    <mergeCell ref="A13:O13"/>
    <mergeCell ref="K1:O1"/>
    <mergeCell ref="M2:O2"/>
    <mergeCell ref="L3:O3"/>
    <mergeCell ref="L4:O4"/>
    <mergeCell ref="A11:O11"/>
    <mergeCell ref="A12:O12"/>
    <mergeCell ref="A14:O14"/>
    <mergeCell ref="A20:O20"/>
  </mergeCells>
  <printOptions horizontalCentered="1"/>
  <pageMargins left="0.11811023622047245" right="0.2362204724409449" top="0.25" bottom="0.35433070866141736" header="0.2362204724409449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МІН.ЮСТ.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Borkovska</dc:creator>
  <cp:keywords/>
  <dc:description/>
  <cp:lastModifiedBy>user</cp:lastModifiedBy>
  <cp:lastPrinted>2013-01-21T13:33:18Z</cp:lastPrinted>
  <dcterms:created xsi:type="dcterms:W3CDTF">2005-03-03T15:33:03Z</dcterms:created>
  <dcterms:modified xsi:type="dcterms:W3CDTF">2013-01-21T13:33:24Z</dcterms:modified>
  <cp:category/>
  <cp:version/>
  <cp:contentType/>
  <cp:contentStatus/>
</cp:coreProperties>
</file>